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nar.MYNAR-W10\Desktop\PD ul_Mikulášská_a_okolí\Veřejné osvětlení\rozpočet\"/>
    </mc:Choice>
  </mc:AlternateContent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Položky!$A$1:$G$124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3" i="3"/>
  <c r="BC123" i="3"/>
  <c r="BB123" i="3"/>
  <c r="BA123" i="3"/>
  <c r="G123" i="3"/>
  <c r="BD123" i="3" s="1"/>
  <c r="BE121" i="3"/>
  <c r="BC121" i="3"/>
  <c r="BB121" i="3"/>
  <c r="BA121" i="3"/>
  <c r="G121" i="3"/>
  <c r="BD121" i="3" s="1"/>
  <c r="BE119" i="3"/>
  <c r="BC119" i="3"/>
  <c r="BB119" i="3"/>
  <c r="BA119" i="3"/>
  <c r="G119" i="3"/>
  <c r="BD119" i="3" s="1"/>
  <c r="BE117" i="3"/>
  <c r="BC117" i="3"/>
  <c r="BB117" i="3"/>
  <c r="BA117" i="3"/>
  <c r="G117" i="3"/>
  <c r="BD117" i="3" s="1"/>
  <c r="BE115" i="3"/>
  <c r="BC115" i="3"/>
  <c r="BB115" i="3"/>
  <c r="BA115" i="3"/>
  <c r="G115" i="3"/>
  <c r="BD115" i="3" s="1"/>
  <c r="BE113" i="3"/>
  <c r="BC113" i="3"/>
  <c r="BB113" i="3"/>
  <c r="BA113" i="3"/>
  <c r="G113" i="3"/>
  <c r="BD113" i="3" s="1"/>
  <c r="BE111" i="3"/>
  <c r="BC111" i="3"/>
  <c r="BB111" i="3"/>
  <c r="BB124" i="3" s="1"/>
  <c r="F8" i="2" s="1"/>
  <c r="BA111" i="3"/>
  <c r="G111" i="3"/>
  <c r="BD111" i="3" s="1"/>
  <c r="BE109" i="3"/>
  <c r="BC109" i="3"/>
  <c r="BB109" i="3"/>
  <c r="BA109" i="3"/>
  <c r="G109" i="3"/>
  <c r="BD109" i="3" s="1"/>
  <c r="BE107" i="3"/>
  <c r="BE124" i="3" s="1"/>
  <c r="I8" i="2" s="1"/>
  <c r="BC107" i="3"/>
  <c r="BB107" i="3"/>
  <c r="BA107" i="3"/>
  <c r="BA124" i="3" s="1"/>
  <c r="E8" i="2" s="1"/>
  <c r="G107" i="3"/>
  <c r="BD107" i="3" s="1"/>
  <c r="B8" i="2"/>
  <c r="A8" i="2"/>
  <c r="BC124" i="3"/>
  <c r="G8" i="2" s="1"/>
  <c r="C124" i="3"/>
  <c r="BE103" i="3"/>
  <c r="BD103" i="3"/>
  <c r="BB103" i="3"/>
  <c r="BA103" i="3"/>
  <c r="G103" i="3"/>
  <c r="BC103" i="3" s="1"/>
  <c r="BE101" i="3"/>
  <c r="BD101" i="3"/>
  <c r="BB101" i="3"/>
  <c r="BA101" i="3"/>
  <c r="G101" i="3"/>
  <c r="BC101" i="3" s="1"/>
  <c r="BE99" i="3"/>
  <c r="BD99" i="3"/>
  <c r="BB99" i="3"/>
  <c r="BA99" i="3"/>
  <c r="G99" i="3"/>
  <c r="BC99" i="3" s="1"/>
  <c r="BE97" i="3"/>
  <c r="BD97" i="3"/>
  <c r="BB97" i="3"/>
  <c r="BA97" i="3"/>
  <c r="G97" i="3"/>
  <c r="BC97" i="3" s="1"/>
  <c r="BE95" i="3"/>
  <c r="BD95" i="3"/>
  <c r="BB95" i="3"/>
  <c r="BA95" i="3"/>
  <c r="G95" i="3"/>
  <c r="BC95" i="3" s="1"/>
  <c r="BE93" i="3"/>
  <c r="BD93" i="3"/>
  <c r="BB93" i="3"/>
  <c r="BA93" i="3"/>
  <c r="G93" i="3"/>
  <c r="BC93" i="3" s="1"/>
  <c r="BE91" i="3"/>
  <c r="BC91" i="3"/>
  <c r="BB91" i="3"/>
  <c r="BA91" i="3"/>
  <c r="G91" i="3"/>
  <c r="BD91" i="3" s="1"/>
  <c r="BE85" i="3"/>
  <c r="BC85" i="3"/>
  <c r="BB85" i="3"/>
  <c r="BA85" i="3"/>
  <c r="G85" i="3"/>
  <c r="BD85" i="3" s="1"/>
  <c r="BE81" i="3"/>
  <c r="BC81" i="3"/>
  <c r="BB81" i="3"/>
  <c r="BA81" i="3"/>
  <c r="G81" i="3"/>
  <c r="BD81" i="3" s="1"/>
  <c r="BE78" i="3"/>
  <c r="BC78" i="3"/>
  <c r="BB78" i="3"/>
  <c r="BA78" i="3"/>
  <c r="G78" i="3"/>
  <c r="BD78" i="3" s="1"/>
  <c r="BE76" i="3"/>
  <c r="BC76" i="3"/>
  <c r="BB76" i="3"/>
  <c r="BA76" i="3"/>
  <c r="G76" i="3"/>
  <c r="BD76" i="3" s="1"/>
  <c r="BE69" i="3"/>
  <c r="BC69" i="3"/>
  <c r="BB69" i="3"/>
  <c r="BA69" i="3"/>
  <c r="G69" i="3"/>
  <c r="BD69" i="3" s="1"/>
  <c r="BE65" i="3"/>
  <c r="BC65" i="3"/>
  <c r="BB65" i="3"/>
  <c r="BA65" i="3"/>
  <c r="G65" i="3"/>
  <c r="BD65" i="3" s="1"/>
  <c r="BE61" i="3"/>
  <c r="BC61" i="3"/>
  <c r="BB61" i="3"/>
  <c r="BA61" i="3"/>
  <c r="G61" i="3"/>
  <c r="BD61" i="3" s="1"/>
  <c r="BE56" i="3"/>
  <c r="BC56" i="3"/>
  <c r="BB56" i="3"/>
  <c r="BA56" i="3"/>
  <c r="G56" i="3"/>
  <c r="BD56" i="3" s="1"/>
  <c r="BE52" i="3"/>
  <c r="BC52" i="3"/>
  <c r="BB52" i="3"/>
  <c r="BA52" i="3"/>
  <c r="G52" i="3"/>
  <c r="BD52" i="3" s="1"/>
  <c r="BE48" i="3"/>
  <c r="BC48" i="3"/>
  <c r="BB48" i="3"/>
  <c r="BA48" i="3"/>
  <c r="G48" i="3"/>
  <c r="BD48" i="3" s="1"/>
  <c r="BE46" i="3"/>
  <c r="BC46" i="3"/>
  <c r="BB46" i="3"/>
  <c r="BA46" i="3"/>
  <c r="G46" i="3"/>
  <c r="BD46" i="3" s="1"/>
  <c r="BE44" i="3"/>
  <c r="BC44" i="3"/>
  <c r="BB44" i="3"/>
  <c r="BA44" i="3"/>
  <c r="G44" i="3"/>
  <c r="BD44" i="3" s="1"/>
  <c r="BE42" i="3"/>
  <c r="BC42" i="3"/>
  <c r="BB42" i="3"/>
  <c r="BA42" i="3"/>
  <c r="G42" i="3"/>
  <c r="BD42" i="3" s="1"/>
  <c r="BE40" i="3"/>
  <c r="BC40" i="3"/>
  <c r="BB40" i="3"/>
  <c r="BA40" i="3"/>
  <c r="G40" i="3"/>
  <c r="BD40" i="3" s="1"/>
  <c r="BE38" i="3"/>
  <c r="BC38" i="3"/>
  <c r="BB38" i="3"/>
  <c r="BA38" i="3"/>
  <c r="G38" i="3"/>
  <c r="BD38" i="3" s="1"/>
  <c r="BE36" i="3"/>
  <c r="BC36" i="3"/>
  <c r="BB36" i="3"/>
  <c r="BA36" i="3"/>
  <c r="G36" i="3"/>
  <c r="BD36" i="3" s="1"/>
  <c r="BE31" i="3"/>
  <c r="BC31" i="3"/>
  <c r="BB31" i="3"/>
  <c r="BA31" i="3"/>
  <c r="G31" i="3"/>
  <c r="BD31" i="3" s="1"/>
  <c r="BE25" i="3"/>
  <c r="BC25" i="3"/>
  <c r="BB25" i="3"/>
  <c r="BA25" i="3"/>
  <c r="G25" i="3"/>
  <c r="BD25" i="3" s="1"/>
  <c r="BE21" i="3"/>
  <c r="BC21" i="3"/>
  <c r="BB21" i="3"/>
  <c r="BA21" i="3"/>
  <c r="G21" i="3"/>
  <c r="BD21" i="3" s="1"/>
  <c r="BE16" i="3"/>
  <c r="BC16" i="3"/>
  <c r="BB16" i="3"/>
  <c r="BA16" i="3"/>
  <c r="G16" i="3"/>
  <c r="BD16" i="3" s="1"/>
  <c r="BE14" i="3"/>
  <c r="BC14" i="3"/>
  <c r="BB14" i="3"/>
  <c r="BA14" i="3"/>
  <c r="G14" i="3"/>
  <c r="BD14" i="3" s="1"/>
  <c r="BE8" i="3"/>
  <c r="BC8" i="3"/>
  <c r="BB8" i="3"/>
  <c r="BA8" i="3"/>
  <c r="BA105" i="3" s="1"/>
  <c r="E7" i="2" s="1"/>
  <c r="E9" i="2" s="1"/>
  <c r="G8" i="3"/>
  <c r="BD8" i="3" s="1"/>
  <c r="B7" i="2"/>
  <c r="A7" i="2"/>
  <c r="BE105" i="3"/>
  <c r="I7" i="2" s="1"/>
  <c r="C10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I9" i="2" l="1"/>
  <c r="C21" i="1" s="1"/>
  <c r="G124" i="3"/>
  <c r="BB105" i="3"/>
  <c r="F7" i="2" s="1"/>
  <c r="F9" i="2" s="1"/>
  <c r="C16" i="1" s="1"/>
  <c r="BD105" i="3"/>
  <c r="H7" i="2" s="1"/>
  <c r="C15" i="1"/>
  <c r="G16" i="2"/>
  <c r="I16" i="2" s="1"/>
  <c r="G17" i="1" s="1"/>
  <c r="G15" i="2"/>
  <c r="I15" i="2" s="1"/>
  <c r="G16" i="1" s="1"/>
  <c r="BC105" i="3"/>
  <c r="G7" i="2" s="1"/>
  <c r="G9" i="2" s="1"/>
  <c r="C18" i="1" s="1"/>
  <c r="BD124" i="3"/>
  <c r="H8" i="2" s="1"/>
  <c r="G105" i="3"/>
  <c r="H9" i="2" l="1"/>
  <c r="G17" i="2"/>
  <c r="I17" i="2" s="1"/>
  <c r="G18" i="1" s="1"/>
  <c r="G14" i="2"/>
  <c r="I14" i="2" s="1"/>
  <c r="H22" i="2" s="1"/>
  <c r="G23" i="1" s="1"/>
  <c r="G22" i="1" s="1"/>
  <c r="C17" i="1"/>
  <c r="C19" i="1" s="1"/>
  <c r="C22" i="1" s="1"/>
  <c r="C23" i="1" s="1"/>
  <c r="F30" i="1" s="1"/>
  <c r="G18" i="2"/>
  <c r="I18" i="2" s="1"/>
  <c r="G19" i="1" s="1"/>
  <c r="G21" i="2"/>
  <c r="I21" i="2" s="1"/>
  <c r="G19" i="2"/>
  <c r="I19" i="2" s="1"/>
  <c r="G20" i="1" s="1"/>
  <c r="G15" i="1"/>
  <c r="G20" i="2"/>
  <c r="I20" i="2" s="1"/>
  <c r="G21" i="1" s="1"/>
  <c r="F31" i="1" l="1"/>
  <c r="F34" i="1" s="1"/>
</calcChain>
</file>

<file path=xl/sharedStrings.xml><?xml version="1.0" encoding="utf-8"?>
<sst xmlns="http://schemas.openxmlformats.org/spreadsheetml/2006/main" count="385" uniqueCount="238">
  <si>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</si>
  <si>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</si>
  <si>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</si>
  <si>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</si>
  <si>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</si>
  <si>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</si>
  <si>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</si>
  <si>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</si>
  <si>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</si>
  <si>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</si>
  <si>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</si>
  <si>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</si>
  <si>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</si>
  <si>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</si>
  <si>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</si>
  <si>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</si>
  <si>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</si>
  <si>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</si>
  <si>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</si>
  <si>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</si>
  <si>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</si>
  <si>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</si>
  <si>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</si>
  <si>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</si>
  <si>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</si>
  <si>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</si>
  <si>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</si>
  <si>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</si>
  <si>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</si>
  <si>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</si>
  <si>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</si>
  <si>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</si>
  <si>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</si>
  <si>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</si>
  <si>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</si>
  <si>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</si>
  <si>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</si>
  <si>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</si>
  <si>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</si>
  <si>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</si>
  <si>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</si>
  <si>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</si>
  <si>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</si>
  <si>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</si>
  <si>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</si>
  <si>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</si>
  <si>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</si>
  <si>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</si>
  <si>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</si>
  <si>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</si>
  <si>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</si>
  <si>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</si>
  <si>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</si>
  <si>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</si>
  <si>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</si>
  <si>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</si>
  <si>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</si>
  <si>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</si>
  <si>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</si>
  <si>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</si>
  <si>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</si>
  <si>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</si>
  <si>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</si>
  <si>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</si>
  <si>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</si>
  <si>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</si>
  <si>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</si>
  <si>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</si>
  <si>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</si>
  <si>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</si>
  <si>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</si>
  <si>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</si>
  <si>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</si>
  <si>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</si>
  <si>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</si>
  <si>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</si>
  <si>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2020</t>
  </si>
  <si>
    <t>Frýdl</t>
  </si>
  <si>
    <t>14</t>
  </si>
  <si>
    <t>VO Mikulášská 1.etapa</t>
  </si>
  <si>
    <t>010420</t>
  </si>
  <si>
    <t>VO Mikulášská, E.F.Buriana, 1.Etapa</t>
  </si>
  <si>
    <t>M21</t>
  </si>
  <si>
    <t>Elektromontáže</t>
  </si>
  <si>
    <t>210010046RZ4</t>
  </si>
  <si>
    <t>Trubka ohebná kopodur, uložená volně, 63 mm včetně dodávky trubky</t>
  </si>
  <si>
    <t>m</t>
  </si>
  <si>
    <t>ochranná trubka pro napájecí kabel, včetně protažení kabelu a uložení</t>
  </si>
  <si>
    <t>mezi sloupy:1184</t>
  </si>
  <si>
    <t>propoje:62</t>
  </si>
  <si>
    <t>vývody:636</t>
  </si>
  <si>
    <t>prořez:100</t>
  </si>
  <si>
    <t>210040011RZ4</t>
  </si>
  <si>
    <t>Stožár ocelový trubkový 5-12 m DEMONTÁŽ</t>
  </si>
  <si>
    <t>kus</t>
  </si>
  <si>
    <t>kompletní demontáž včetně odvozu do sběrny, likvidace všech komponentů, včetně světel, likvidace základu</t>
  </si>
  <si>
    <t>210040011RZ5</t>
  </si>
  <si>
    <t xml:space="preserve">Stožár ocelový trubkový 5-12 m </t>
  </si>
  <si>
    <t>osazení sloupu do lože, jeho vycentrování a fixace, montáž světla ve sloupu,výložníku,nulování sloupu, včetně nákladů na autojeřáb</t>
  </si>
  <si>
    <t>8m:17</t>
  </si>
  <si>
    <t>6m:7</t>
  </si>
  <si>
    <t>4,5m:11</t>
  </si>
  <si>
    <t>210100001R00</t>
  </si>
  <si>
    <t xml:space="preserve">Ukončení vodičů v rozvaděči + zapojení do 2,5 mm2 </t>
  </si>
  <si>
    <t xml:space="preserve">veškeré ukončení vodičů a jejich demontáž 3x1,5 CYKY ve sloupech  </t>
  </si>
  <si>
    <t>nové:42</t>
  </si>
  <si>
    <t>demont:14</t>
  </si>
  <si>
    <t>210100003R00</t>
  </si>
  <si>
    <t xml:space="preserve">Ukončení vodičů v rozvaděči + zapojení do 16 mm2 </t>
  </si>
  <si>
    <t>kompletní spoje včetně veškerých úkonů tímto spojených</t>
  </si>
  <si>
    <t>0</t>
  </si>
  <si>
    <t>ve sv. sloup 4,5m:88</t>
  </si>
  <si>
    <t>v R:32</t>
  </si>
  <si>
    <t>210100004R00</t>
  </si>
  <si>
    <t xml:space="preserve">Ukončení vodičů v rozvaděči + zapojení do 25 mm2 </t>
  </si>
  <si>
    <t>veškeré propoje a spoje pro vodič 4x25</t>
  </si>
  <si>
    <t>v R:8</t>
  </si>
  <si>
    <t>pro sloup 8:136</t>
  </si>
  <si>
    <t>pro sloup 6:56</t>
  </si>
  <si>
    <t>210120001R00</t>
  </si>
  <si>
    <t>Pojistka závitová do 500V E 27 do 25A včetně pojistky</t>
  </si>
  <si>
    <t>ve stožárové svorkovnici</t>
  </si>
  <si>
    <t>210120313RZ1</t>
  </si>
  <si>
    <t>Svodič přepětí T2+T3 včetně dodávky svodiče</t>
  </si>
  <si>
    <t>ke světlům VO</t>
  </si>
  <si>
    <t>210190001RZ1</t>
  </si>
  <si>
    <t>Montáž celoplechových rozvodnic do váhy 20 kg včetně dodávky svorkovnice</t>
  </si>
  <si>
    <t xml:space="preserve"> stožárové svorkovnice</t>
  </si>
  <si>
    <t>210190003RZ3</t>
  </si>
  <si>
    <t xml:space="preserve">Montáž celoplechových rozvodnic do váhy 100 kg </t>
  </si>
  <si>
    <t>RVO H5 kompletní úprava a napojení všech větví</t>
  </si>
  <si>
    <t>210190004RZ4</t>
  </si>
  <si>
    <t>Montáž celoplechových rozvodnic do váhy 150 kg REPAS</t>
  </si>
  <si>
    <t>RVO O stávající, kompletní repas a rekonstrukce ovládacího RVO</t>
  </si>
  <si>
    <t>210200017RZ4</t>
  </si>
  <si>
    <t>Svítidlo stávající DEMONTÁŽ</t>
  </si>
  <si>
    <t>demontáž stávajících světel včetně jejich likvidace, odvoz atd.</t>
  </si>
  <si>
    <t>210200042RZ4</t>
  </si>
  <si>
    <t>Svítidlo LA včetně dodávky dle specifikace</t>
  </si>
  <si>
    <t>cena včetně recyklačních poplatků</t>
  </si>
  <si>
    <t>Svítidlo ... Urba S 24L70 NR ANT BP CL2 MLE 730</t>
  </si>
  <si>
    <t>včetně SW nastavení</t>
  </si>
  <si>
    <t>210200044RZ4</t>
  </si>
  <si>
    <t>Svítidlo LD včetně dodávky dle specifikace</t>
  </si>
  <si>
    <t>Svítidlo ... Urba S 36L70 IVS ANT BP CL2 MLE 757</t>
  </si>
  <si>
    <t>210200054RZ4</t>
  </si>
  <si>
    <t>Svítidlo LB včetně dodávky dle specifikace</t>
  </si>
  <si>
    <t>Svítidlo ... Urba S 24L70 EWR ANT BP CL2 MLE 730</t>
  </si>
  <si>
    <t>210200055RZ4</t>
  </si>
  <si>
    <t>Svítidlo LC včetně dodávky dle specifikace</t>
  </si>
  <si>
    <t>Svítidlo ... Urba S 36L70 EWR ANT BP CL2 MLE 730</t>
  </si>
  <si>
    <t>210200060RZ4</t>
  </si>
  <si>
    <t>Svítidlo LE včetně dodávky dle specifikace</t>
  </si>
  <si>
    <t>Svítidlo ... UD 24L25 730 WSC S PR CL2 6M MTP60-L</t>
  </si>
  <si>
    <t>210220002RT2</t>
  </si>
  <si>
    <t>Vedení uzemňovací na povrchu FeZn D 10 mm včetně drátu FeZn 10 mm</t>
  </si>
  <si>
    <t>uložení do výkopu a vyvedení na sloup</t>
  </si>
  <si>
    <t>větev 1:305</t>
  </si>
  <si>
    <t>větev 2:323</t>
  </si>
  <si>
    <t>větev 3:376</t>
  </si>
  <si>
    <t>větev 4:180</t>
  </si>
  <si>
    <t>prořez:80</t>
  </si>
  <si>
    <t>210220301RT2</t>
  </si>
  <si>
    <t>Svorka hromosvodová do 2 šroubů /SS, SZ, SO/ včetně dodávky svorky SS</t>
  </si>
  <si>
    <t>veškeré napojení hromosvodné, včetně izolace zemních spojů s dodávkou izolace, včetně napojení sloupů, včetně dokumentace provedení</t>
  </si>
  <si>
    <t>210800125RT3</t>
  </si>
  <si>
    <t>Kabel CYKY 750 V 3x1,5 mm2 ve sloupu včetně dodávky kabelu 3Cx1,5</t>
  </si>
  <si>
    <t>rozvod ve sloupech</t>
  </si>
  <si>
    <t>včetně prořezu 10%</t>
  </si>
  <si>
    <t>210810014RT1</t>
  </si>
  <si>
    <t>Kabel CYKY-m 750 V 4 žíly,16-25 mm2, volně uložený včetně dodávky kabelu 4x16 mm2</t>
  </si>
  <si>
    <t>větev 3,4:556</t>
  </si>
  <si>
    <t>vývody:120</t>
  </si>
  <si>
    <t>prořez:70</t>
  </si>
  <si>
    <t>210810014RT3</t>
  </si>
  <si>
    <t>Kabel CYKY-m 750 V 4 žíly,16-25 mm2, volně uložený včetně dodávky kabelu 4x25 mm2</t>
  </si>
  <si>
    <t>1-CYKY 4x25 RM</t>
  </si>
  <si>
    <t>mezi sloupy:628</t>
  </si>
  <si>
    <t>vývody:530</t>
  </si>
  <si>
    <t>prořez:50</t>
  </si>
  <si>
    <t>211290001RZ4</t>
  </si>
  <si>
    <t xml:space="preserve">výchozí revize elektro </t>
  </si>
  <si>
    <t>kompletní výchozí revize elektro, předání el.</t>
  </si>
  <si>
    <t>31673300.RZ1</t>
  </si>
  <si>
    <t>Stožár ocelový kuželový 8m</t>
  </si>
  <si>
    <t>Stožár 8m nad terénem pro napojení na 2m výložník s ukončením d-76mm</t>
  </si>
  <si>
    <t>31673310.RZ1</t>
  </si>
  <si>
    <t>Stožár ocelový kuželový 6m</t>
  </si>
  <si>
    <t>Stožár 6m nad terénem pro napojení na 2m výložník s ukončením d-76mm</t>
  </si>
  <si>
    <t>31677718RZ1</t>
  </si>
  <si>
    <t>Výložník 2000mm</t>
  </si>
  <si>
    <t xml:space="preserve"> výložník s ukončením d-76mm</t>
  </si>
  <si>
    <t>34561404RZ5</t>
  </si>
  <si>
    <t>Zemní gelová spojka</t>
  </si>
  <si>
    <t>napojení na propoje stávajícího VO vedlejších ulic</t>
  </si>
  <si>
    <t>34563101RZ1</t>
  </si>
  <si>
    <t>Svorkovnice stožárová SR</t>
  </si>
  <si>
    <t>stožárová sv. pro napojení kabelu do 35mm2</t>
  </si>
  <si>
    <t>34571158</t>
  </si>
  <si>
    <t>Trubka elektroinst. ohebná kopodur 3363</t>
  </si>
  <si>
    <t>ochranná trubka pro napájecí kabel</t>
  </si>
  <si>
    <t>M46</t>
  </si>
  <si>
    <t>Zemní práce při montážích</t>
  </si>
  <si>
    <t>460010022R00</t>
  </si>
  <si>
    <t xml:space="preserve">Vytýčení kabelové trasy podél silnice </t>
  </si>
  <si>
    <t>km</t>
  </si>
  <si>
    <t>vytyčení kabelových tras</t>
  </si>
  <si>
    <t>460100001R00</t>
  </si>
  <si>
    <t xml:space="preserve">Pouzdrový základ 250x800-1500 mm </t>
  </si>
  <si>
    <t>veškeré provedení osazení stožárů, výkop, osazení stožáru, pouzdrový základ, vycentrování, jeřáb,odvoz suti na skládku aj.</t>
  </si>
  <si>
    <t>460120002RT1</t>
  </si>
  <si>
    <t>Zához jámy, hornina třídy 3 - 4 upěchování a úprava povrchu</t>
  </si>
  <si>
    <t>zához jam pro sloupy včetně úpravy po demontovaných sloupech</t>
  </si>
  <si>
    <t>460200164RT2</t>
  </si>
  <si>
    <t>Výkop kabelové rýhy 35/80 cm  hor.4 ruční výkop rýhy</t>
  </si>
  <si>
    <t>veškeré výkopy pro napájecí kabel</t>
  </si>
  <si>
    <t>460420371RT1</t>
  </si>
  <si>
    <t>Zřízení lože,kryt cihly 35 cm /podél/,zásyp 10 cm lože a zásyp ze štěrkopísku</t>
  </si>
  <si>
    <t>veškeré práce okolo uložení kabelů a jejich zásypu lože</t>
  </si>
  <si>
    <t>460490012RT1</t>
  </si>
  <si>
    <t>Fólie výstražná z PVC, šířka 33 cm fólie PVC šířka 33 cm</t>
  </si>
  <si>
    <t>výstražná rudá folie včetně uložení</t>
  </si>
  <si>
    <t>460570164R00</t>
  </si>
  <si>
    <t xml:space="preserve">Zához rýhy 35/80 cm, hornina třídy 4, se zhutněním </t>
  </si>
  <si>
    <t>kompletní zához a zhutnění</t>
  </si>
  <si>
    <t>460921102RZ8</t>
  </si>
  <si>
    <t xml:space="preserve">Zaměření a zobrazení kabel. trasy na pevný bod </t>
  </si>
  <si>
    <t>Zaměření skutečného stavu</t>
  </si>
  <si>
    <t>460961602RZ4</t>
  </si>
  <si>
    <t xml:space="preserve">Zpracování výsledku měření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</si>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</sst>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5" workbookViewId="0">
      <selection activeCell="C31" sqref="C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010420</v>
      </c>
      <c r="D2" s="5" t="str">
        <f>Rekapitulace!G2</f>
        <v>VO Mikulášská, E.F.Buriana, 1.Etapa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1"/>
      <c r="D8" s="211"/>
      <c r="E8" s="212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1">
        <f>Projektant</f>
        <v>0</v>
      </c>
      <c r="D9" s="211"/>
      <c r="E9" s="212"/>
      <c r="F9" s="13"/>
      <c r="G9" s="34"/>
      <c r="H9" s="35"/>
    </row>
    <row r="10" spans="1:57" x14ac:dyDescent="0.2">
      <c r="A10" s="29" t="s">
        <v>14</v>
      </c>
      <c r="B10" s="13"/>
      <c r="C10" s="211"/>
      <c r="D10" s="211"/>
      <c r="E10" s="211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1"/>
      <c r="D11" s="211"/>
      <c r="E11" s="211"/>
      <c r="F11" s="39" t="s">
        <v>16</v>
      </c>
      <c r="G11" s="40">
        <v>2020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5" customHeight="1" x14ac:dyDescent="0.2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6">
        <f>C23-F32</f>
        <v>0</v>
      </c>
      <c r="G30" s="207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6">
        <f>ROUND(PRODUCT(F30,C31/100),0)</f>
        <v>0</v>
      </c>
      <c r="G31" s="207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 x14ac:dyDescent="0.2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 x14ac:dyDescent="0.2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 x14ac:dyDescent="0.2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 x14ac:dyDescent="0.2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 x14ac:dyDescent="0.2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 x14ac:dyDescent="0.2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 x14ac:dyDescent="0.2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 x14ac:dyDescent="0.2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6" t="s">
        <v>48</v>
      </c>
      <c r="B1" s="217"/>
      <c r="C1" s="97" t="str">
        <f>CONCATENATE(cislostavby," ",nazevstavby)</f>
        <v>2020 Frýdl</v>
      </c>
      <c r="D1" s="98"/>
      <c r="E1" s="99"/>
      <c r="F1" s="98"/>
      <c r="G1" s="100" t="s">
        <v>49</v>
      </c>
      <c r="H1" s="101" t="s">
        <v>80</v>
      </c>
      <c r="I1" s="102"/>
    </row>
    <row r="2" spans="1:57" ht="13.5" thickBot="1" x14ac:dyDescent="0.25">
      <c r="A2" s="218" t="s">
        <v>50</v>
      </c>
      <c r="B2" s="219"/>
      <c r="C2" s="103" t="str">
        <f>CONCATENATE(cisloobjektu," ",nazevobjektu)</f>
        <v>14 VO Mikulášská 1.etapa</v>
      </c>
      <c r="D2" s="104"/>
      <c r="E2" s="105"/>
      <c r="F2" s="104"/>
      <c r="G2" s="220" t="s">
        <v>81</v>
      </c>
      <c r="H2" s="221"/>
      <c r="I2" s="222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201" t="str">
        <f>Položky!B7</f>
        <v>M21</v>
      </c>
      <c r="B7" s="115" t="str">
        <f>Položky!C7</f>
        <v>Elektromontáže</v>
      </c>
      <c r="C7" s="66"/>
      <c r="D7" s="116"/>
      <c r="E7" s="202">
        <f>Položky!BA105</f>
        <v>0</v>
      </c>
      <c r="F7" s="203">
        <f>Položky!BB105</f>
        <v>0</v>
      </c>
      <c r="G7" s="203">
        <f>Položky!BC105</f>
        <v>0</v>
      </c>
      <c r="H7" s="203">
        <f>Položky!BD105</f>
        <v>0</v>
      </c>
      <c r="I7" s="204">
        <f>Položky!BE105</f>
        <v>0</v>
      </c>
    </row>
    <row r="8" spans="1:57" s="35" customFormat="1" ht="13.5" thickBot="1" x14ac:dyDescent="0.25">
      <c r="A8" s="201" t="str">
        <f>Položky!B106</f>
        <v>M46</v>
      </c>
      <c r="B8" s="115" t="str">
        <f>Položky!C106</f>
        <v>Zemní práce při montážích</v>
      </c>
      <c r="C8" s="66"/>
      <c r="D8" s="116"/>
      <c r="E8" s="202">
        <f>Položky!BA124</f>
        <v>0</v>
      </c>
      <c r="F8" s="203">
        <f>Položky!BB124</f>
        <v>0</v>
      </c>
      <c r="G8" s="203">
        <f>Položky!BC124</f>
        <v>0</v>
      </c>
      <c r="H8" s="203">
        <f>Položky!BD124</f>
        <v>0</v>
      </c>
      <c r="I8" s="204">
        <f>Položky!BE124</f>
        <v>0</v>
      </c>
    </row>
    <row r="9" spans="1:57" s="123" customFormat="1" ht="13.5" thickBot="1" x14ac:dyDescent="0.25">
      <c r="A9" s="117"/>
      <c r="B9" s="118" t="s">
        <v>57</v>
      </c>
      <c r="C9" s="118"/>
      <c r="D9" s="119"/>
      <c r="E9" s="120">
        <f>SUM(E7:E8)</f>
        <v>0</v>
      </c>
      <c r="F9" s="121">
        <f>SUM(F7:F8)</f>
        <v>0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 x14ac:dyDescent="0.2">
      <c r="A10" s="66"/>
      <c r="B10" s="66"/>
      <c r="C10" s="66"/>
      <c r="D10" s="66"/>
      <c r="E10" s="66"/>
      <c r="F10" s="66"/>
      <c r="G10" s="66"/>
      <c r="H10" s="66"/>
      <c r="I10" s="66"/>
    </row>
    <row r="11" spans="1:57" ht="19.5" customHeight="1" x14ac:dyDescent="0.25">
      <c r="A11" s="107" t="s">
        <v>58</v>
      </c>
      <c r="B11" s="107"/>
      <c r="C11" s="107"/>
      <c r="D11" s="107"/>
      <c r="E11" s="107"/>
      <c r="F11" s="107"/>
      <c r="G11" s="124"/>
      <c r="H11" s="107"/>
      <c r="I11" s="107"/>
      <c r="BA11" s="41"/>
      <c r="BB11" s="41"/>
      <c r="BC11" s="41"/>
      <c r="BD11" s="41"/>
      <c r="BE11" s="41"/>
    </row>
    <row r="12" spans="1:57" ht="13.5" thickBot="1" x14ac:dyDescent="0.25">
      <c r="A12" s="77"/>
      <c r="B12" s="77"/>
      <c r="C12" s="77"/>
      <c r="D12" s="77"/>
      <c r="E12" s="77"/>
      <c r="F12" s="77"/>
      <c r="G12" s="77"/>
      <c r="H12" s="77"/>
      <c r="I12" s="77"/>
    </row>
    <row r="13" spans="1:57" x14ac:dyDescent="0.2">
      <c r="A13" s="71" t="s">
        <v>59</v>
      </c>
      <c r="B13" s="72"/>
      <c r="C13" s="72"/>
      <c r="D13" s="125"/>
      <c r="E13" s="126" t="s">
        <v>60</v>
      </c>
      <c r="F13" s="127" t="s">
        <v>61</v>
      </c>
      <c r="G13" s="128" t="s">
        <v>62</v>
      </c>
      <c r="H13" s="129"/>
      <c r="I13" s="130" t="s">
        <v>60</v>
      </c>
    </row>
    <row r="14" spans="1:57" x14ac:dyDescent="0.2">
      <c r="A14" s="64" t="s">
        <v>230</v>
      </c>
      <c r="B14" s="55"/>
      <c r="C14" s="55"/>
      <c r="D14" s="131"/>
      <c r="E14" s="132"/>
      <c r="F14" s="133"/>
      <c r="G14" s="134">
        <f t="shared" ref="G14:G21" si="0">CHOOSE(BA14+1,HSV+PSV,HSV+PSV+Mont,HSV+PSV+Dodavka+Mont,HSV,PSV,Mont,Dodavka,Mont+Dodavka,0)</f>
        <v>0</v>
      </c>
      <c r="H14" s="135"/>
      <c r="I14" s="136">
        <f t="shared" ref="I14:I21" si="1">E14+F14*G14/100</f>
        <v>0</v>
      </c>
      <c r="BA14">
        <v>0</v>
      </c>
    </row>
    <row r="15" spans="1:57" x14ac:dyDescent="0.2">
      <c r="A15" s="64" t="s">
        <v>231</v>
      </c>
      <c r="B15" s="55"/>
      <c r="C15" s="55"/>
      <c r="D15" s="131"/>
      <c r="E15" s="132"/>
      <c r="F15" s="133"/>
      <c r="G15" s="134">
        <f t="shared" si="0"/>
        <v>0</v>
      </c>
      <c r="H15" s="135"/>
      <c r="I15" s="136">
        <f t="shared" si="1"/>
        <v>0</v>
      </c>
      <c r="BA15">
        <v>0</v>
      </c>
    </row>
    <row r="16" spans="1:57" x14ac:dyDescent="0.2">
      <c r="A16" s="64" t="s">
        <v>232</v>
      </c>
      <c r="B16" s="55"/>
      <c r="C16" s="55"/>
      <c r="D16" s="131"/>
      <c r="E16" s="132"/>
      <c r="F16" s="133"/>
      <c r="G16" s="134">
        <f t="shared" si="0"/>
        <v>0</v>
      </c>
      <c r="H16" s="135"/>
      <c r="I16" s="136">
        <f t="shared" si="1"/>
        <v>0</v>
      </c>
      <c r="BA16">
        <v>0</v>
      </c>
    </row>
    <row r="17" spans="1:53" x14ac:dyDescent="0.2">
      <c r="A17" s="64" t="s">
        <v>233</v>
      </c>
      <c r="B17" s="55"/>
      <c r="C17" s="55"/>
      <c r="D17" s="131"/>
      <c r="E17" s="132"/>
      <c r="F17" s="133"/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 x14ac:dyDescent="0.2">
      <c r="A18" s="64" t="s">
        <v>234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1</v>
      </c>
    </row>
    <row r="19" spans="1:53" x14ac:dyDescent="0.2">
      <c r="A19" s="64" t="s">
        <v>235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1</v>
      </c>
    </row>
    <row r="20" spans="1:53" x14ac:dyDescent="0.2">
      <c r="A20" s="64" t="s">
        <v>236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2</v>
      </c>
    </row>
    <row r="21" spans="1:53" x14ac:dyDescent="0.2">
      <c r="A21" s="64" t="s">
        <v>237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2</v>
      </c>
    </row>
    <row r="22" spans="1:53" ht="13.5" thickBot="1" x14ac:dyDescent="0.25">
      <c r="A22" s="137"/>
      <c r="B22" s="138" t="s">
        <v>63</v>
      </c>
      <c r="C22" s="139"/>
      <c r="D22" s="140"/>
      <c r="E22" s="141"/>
      <c r="F22" s="142"/>
      <c r="G22" s="142"/>
      <c r="H22" s="223">
        <f>SUM(I14:I21)</f>
        <v>0</v>
      </c>
      <c r="I22" s="224"/>
    </row>
    <row r="24" spans="1:53" x14ac:dyDescent="0.2">
      <c r="B24" s="123"/>
      <c r="F24" s="143"/>
      <c r="G24" s="144"/>
      <c r="H24" s="144"/>
      <c r="I24" s="145"/>
    </row>
    <row r="25" spans="1:53" x14ac:dyDescent="0.2">
      <c r="F25" s="143"/>
      <c r="G25" s="144"/>
      <c r="H25" s="144"/>
      <c r="I25" s="145"/>
    </row>
    <row r="26" spans="1:53" x14ac:dyDescent="0.2"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7"/>
  <sheetViews>
    <sheetView showGridLines="0" showZeros="0" zoomScaleNormal="100" workbookViewId="0">
      <selection activeCell="A124" sqref="A124:IV126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30" t="s">
        <v>75</v>
      </c>
      <c r="B1" s="230"/>
      <c r="C1" s="230"/>
      <c r="D1" s="230"/>
      <c r="E1" s="230"/>
      <c r="F1" s="230"/>
      <c r="G1" s="230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48</v>
      </c>
      <c r="B3" s="217"/>
      <c r="C3" s="97" t="str">
        <f>CONCATENATE(cislostavby," ",nazevstavby)</f>
        <v>2020 Frýdl</v>
      </c>
      <c r="D3" s="151"/>
      <c r="E3" s="152" t="s">
        <v>64</v>
      </c>
      <c r="F3" s="153" t="str">
        <f>Rekapitulace!H1</f>
        <v>010420</v>
      </c>
      <c r="G3" s="154"/>
    </row>
    <row r="4" spans="1:104" ht="13.5" thickBot="1" x14ac:dyDescent="0.25">
      <c r="A4" s="231" t="s">
        <v>50</v>
      </c>
      <c r="B4" s="219"/>
      <c r="C4" s="103" t="str">
        <f>CONCATENATE(cisloobjektu," ",nazevobjektu)</f>
        <v>14 VO Mikulášská 1.etapa</v>
      </c>
      <c r="D4" s="155"/>
      <c r="E4" s="232" t="str">
        <f>Rekapitulace!G2</f>
        <v>VO Mikulášská, E.F.Buriana, 1.Etapa</v>
      </c>
      <c r="F4" s="233"/>
      <c r="G4" s="234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ht="22.5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1982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9</v>
      </c>
      <c r="AC8" s="146">
        <v>9</v>
      </c>
      <c r="AZ8" s="146">
        <v>4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9</v>
      </c>
      <c r="CZ8" s="146">
        <v>0</v>
      </c>
    </row>
    <row r="9" spans="1:104" x14ac:dyDescent="0.2">
      <c r="A9" s="178"/>
      <c r="B9" s="179"/>
      <c r="C9" s="225" t="s">
        <v>87</v>
      </c>
      <c r="D9" s="226"/>
      <c r="E9" s="226"/>
      <c r="F9" s="226"/>
      <c r="G9" s="227"/>
      <c r="L9" s="180" t="s">
        <v>87</v>
      </c>
      <c r="O9" s="170">
        <v>3</v>
      </c>
    </row>
    <row r="10" spans="1:104" x14ac:dyDescent="0.2">
      <c r="A10" s="178"/>
      <c r="B10" s="181"/>
      <c r="C10" s="228" t="s">
        <v>88</v>
      </c>
      <c r="D10" s="229"/>
      <c r="E10" s="182">
        <v>1184</v>
      </c>
      <c r="F10" s="183"/>
      <c r="G10" s="184"/>
      <c r="M10" s="180" t="s">
        <v>88</v>
      </c>
      <c r="O10" s="170"/>
    </row>
    <row r="11" spans="1:104" x14ac:dyDescent="0.2">
      <c r="A11" s="178"/>
      <c r="B11" s="181"/>
      <c r="C11" s="228" t="s">
        <v>89</v>
      </c>
      <c r="D11" s="229"/>
      <c r="E11" s="182">
        <v>62</v>
      </c>
      <c r="F11" s="183"/>
      <c r="G11" s="184"/>
      <c r="M11" s="180" t="s">
        <v>89</v>
      </c>
      <c r="O11" s="170"/>
    </row>
    <row r="12" spans="1:104" x14ac:dyDescent="0.2">
      <c r="A12" s="178"/>
      <c r="B12" s="181"/>
      <c r="C12" s="228" t="s">
        <v>90</v>
      </c>
      <c r="D12" s="229"/>
      <c r="E12" s="182">
        <v>636</v>
      </c>
      <c r="F12" s="183"/>
      <c r="G12" s="184"/>
      <c r="M12" s="180" t="s">
        <v>90</v>
      </c>
      <c r="O12" s="170"/>
    </row>
    <row r="13" spans="1:104" x14ac:dyDescent="0.2">
      <c r="A13" s="178"/>
      <c r="B13" s="181"/>
      <c r="C13" s="228" t="s">
        <v>91</v>
      </c>
      <c r="D13" s="229"/>
      <c r="E13" s="182">
        <v>100</v>
      </c>
      <c r="F13" s="183"/>
      <c r="G13" s="184"/>
      <c r="M13" s="180" t="s">
        <v>91</v>
      </c>
      <c r="O13" s="170"/>
    </row>
    <row r="14" spans="1:104" x14ac:dyDescent="0.2">
      <c r="A14" s="171">
        <v>2</v>
      </c>
      <c r="B14" s="172" t="s">
        <v>92</v>
      </c>
      <c r="C14" s="173" t="s">
        <v>93</v>
      </c>
      <c r="D14" s="174" t="s">
        <v>94</v>
      </c>
      <c r="E14" s="175">
        <v>14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9</v>
      </c>
      <c r="AC14" s="146">
        <v>9</v>
      </c>
      <c r="AZ14" s="146">
        <v>4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9</v>
      </c>
      <c r="CZ14" s="146">
        <v>0</v>
      </c>
    </row>
    <row r="15" spans="1:104" ht="22.5" x14ac:dyDescent="0.2">
      <c r="A15" s="178"/>
      <c r="B15" s="179"/>
      <c r="C15" s="225" t="s">
        <v>95</v>
      </c>
      <c r="D15" s="226"/>
      <c r="E15" s="226"/>
      <c r="F15" s="226"/>
      <c r="G15" s="227"/>
      <c r="L15" s="180" t="s">
        <v>95</v>
      </c>
      <c r="O15" s="170">
        <v>3</v>
      </c>
    </row>
    <row r="16" spans="1:104" x14ac:dyDescent="0.2">
      <c r="A16" s="171">
        <v>3</v>
      </c>
      <c r="B16" s="172" t="s">
        <v>96</v>
      </c>
      <c r="C16" s="173" t="s">
        <v>97</v>
      </c>
      <c r="D16" s="174" t="s">
        <v>94</v>
      </c>
      <c r="E16" s="175">
        <v>35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9</v>
      </c>
      <c r="AC16" s="146">
        <v>9</v>
      </c>
      <c r="AZ16" s="146">
        <v>4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9</v>
      </c>
      <c r="CZ16" s="146">
        <v>0</v>
      </c>
    </row>
    <row r="17" spans="1:104" ht="22.5" x14ac:dyDescent="0.2">
      <c r="A17" s="178"/>
      <c r="B17" s="179"/>
      <c r="C17" s="225" t="s">
        <v>98</v>
      </c>
      <c r="D17" s="226"/>
      <c r="E17" s="226"/>
      <c r="F17" s="226"/>
      <c r="G17" s="227"/>
      <c r="L17" s="180" t="s">
        <v>98</v>
      </c>
      <c r="O17" s="170">
        <v>3</v>
      </c>
    </row>
    <row r="18" spans="1:104" x14ac:dyDescent="0.2">
      <c r="A18" s="178"/>
      <c r="B18" s="181"/>
      <c r="C18" s="228" t="s">
        <v>99</v>
      </c>
      <c r="D18" s="229"/>
      <c r="E18" s="182">
        <v>17</v>
      </c>
      <c r="F18" s="183"/>
      <c r="G18" s="184"/>
      <c r="M18" s="180" t="s">
        <v>99</v>
      </c>
      <c r="O18" s="170"/>
    </row>
    <row r="19" spans="1:104" x14ac:dyDescent="0.2">
      <c r="A19" s="178"/>
      <c r="B19" s="181"/>
      <c r="C19" s="228" t="s">
        <v>100</v>
      </c>
      <c r="D19" s="229"/>
      <c r="E19" s="182">
        <v>7</v>
      </c>
      <c r="F19" s="183"/>
      <c r="G19" s="184"/>
      <c r="M19" s="180" t="s">
        <v>100</v>
      </c>
      <c r="O19" s="170"/>
    </row>
    <row r="20" spans="1:104" x14ac:dyDescent="0.2">
      <c r="A20" s="178"/>
      <c r="B20" s="181"/>
      <c r="C20" s="228" t="s">
        <v>101</v>
      </c>
      <c r="D20" s="229"/>
      <c r="E20" s="182">
        <v>11</v>
      </c>
      <c r="F20" s="183"/>
      <c r="G20" s="184"/>
      <c r="M20" s="180" t="s">
        <v>101</v>
      </c>
      <c r="O20" s="170"/>
    </row>
    <row r="21" spans="1:104" x14ac:dyDescent="0.2">
      <c r="A21" s="171">
        <v>4</v>
      </c>
      <c r="B21" s="172" t="s">
        <v>102</v>
      </c>
      <c r="C21" s="173" t="s">
        <v>103</v>
      </c>
      <c r="D21" s="174" t="s">
        <v>94</v>
      </c>
      <c r="E21" s="175">
        <v>56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9</v>
      </c>
      <c r="AC21" s="146">
        <v>9</v>
      </c>
      <c r="AZ21" s="146">
        <v>4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9</v>
      </c>
      <c r="CZ21" s="146">
        <v>0</v>
      </c>
    </row>
    <row r="22" spans="1:104" x14ac:dyDescent="0.2">
      <c r="A22" s="178"/>
      <c r="B22" s="179"/>
      <c r="C22" s="225" t="s">
        <v>104</v>
      </c>
      <c r="D22" s="226"/>
      <c r="E22" s="226"/>
      <c r="F22" s="226"/>
      <c r="G22" s="227"/>
      <c r="L22" s="180" t="s">
        <v>104</v>
      </c>
      <c r="O22" s="170">
        <v>3</v>
      </c>
    </row>
    <row r="23" spans="1:104" x14ac:dyDescent="0.2">
      <c r="A23" s="178"/>
      <c r="B23" s="181"/>
      <c r="C23" s="228" t="s">
        <v>105</v>
      </c>
      <c r="D23" s="229"/>
      <c r="E23" s="182">
        <v>42</v>
      </c>
      <c r="F23" s="183"/>
      <c r="G23" s="184"/>
      <c r="M23" s="180" t="s">
        <v>105</v>
      </c>
      <c r="O23" s="170"/>
    </row>
    <row r="24" spans="1:104" x14ac:dyDescent="0.2">
      <c r="A24" s="178"/>
      <c r="B24" s="181"/>
      <c r="C24" s="228" t="s">
        <v>106</v>
      </c>
      <c r="D24" s="229"/>
      <c r="E24" s="182">
        <v>14</v>
      </c>
      <c r="F24" s="183"/>
      <c r="G24" s="184"/>
      <c r="M24" s="180" t="s">
        <v>106</v>
      </c>
      <c r="O24" s="170"/>
    </row>
    <row r="25" spans="1:104" x14ac:dyDescent="0.2">
      <c r="A25" s="171">
        <v>5</v>
      </c>
      <c r="B25" s="172" t="s">
        <v>107</v>
      </c>
      <c r="C25" s="173" t="s">
        <v>108</v>
      </c>
      <c r="D25" s="174" t="s">
        <v>94</v>
      </c>
      <c r="E25" s="175">
        <v>120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9</v>
      </c>
      <c r="AC25" s="146">
        <v>9</v>
      </c>
      <c r="AZ25" s="146">
        <v>4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9</v>
      </c>
      <c r="CZ25" s="146">
        <v>0</v>
      </c>
    </row>
    <row r="26" spans="1:104" x14ac:dyDescent="0.2">
      <c r="A26" s="178"/>
      <c r="B26" s="179"/>
      <c r="C26" s="225" t="s">
        <v>109</v>
      </c>
      <c r="D26" s="226"/>
      <c r="E26" s="226"/>
      <c r="F26" s="226"/>
      <c r="G26" s="227"/>
      <c r="L26" s="180" t="s">
        <v>109</v>
      </c>
      <c r="O26" s="170">
        <v>3</v>
      </c>
    </row>
    <row r="27" spans="1:104" x14ac:dyDescent="0.2">
      <c r="A27" s="178"/>
      <c r="B27" s="181"/>
      <c r="C27" s="228" t="s">
        <v>110</v>
      </c>
      <c r="D27" s="229"/>
      <c r="E27" s="182">
        <v>0</v>
      </c>
      <c r="F27" s="183"/>
      <c r="G27" s="184"/>
      <c r="M27" s="180">
        <v>0</v>
      </c>
      <c r="O27" s="170"/>
    </row>
    <row r="28" spans="1:104" x14ac:dyDescent="0.2">
      <c r="A28" s="178"/>
      <c r="B28" s="181"/>
      <c r="C28" s="228" t="s">
        <v>110</v>
      </c>
      <c r="D28" s="229"/>
      <c r="E28" s="182">
        <v>0</v>
      </c>
      <c r="F28" s="183"/>
      <c r="G28" s="184"/>
      <c r="M28" s="180">
        <v>0</v>
      </c>
      <c r="O28" s="170"/>
    </row>
    <row r="29" spans="1:104" x14ac:dyDescent="0.2">
      <c r="A29" s="178"/>
      <c r="B29" s="181"/>
      <c r="C29" s="228" t="s">
        <v>111</v>
      </c>
      <c r="D29" s="229"/>
      <c r="E29" s="182">
        <v>88</v>
      </c>
      <c r="F29" s="183"/>
      <c r="G29" s="184"/>
      <c r="M29" s="180" t="s">
        <v>111</v>
      </c>
      <c r="O29" s="170"/>
    </row>
    <row r="30" spans="1:104" x14ac:dyDescent="0.2">
      <c r="A30" s="178"/>
      <c r="B30" s="181"/>
      <c r="C30" s="228" t="s">
        <v>112</v>
      </c>
      <c r="D30" s="229"/>
      <c r="E30" s="182">
        <v>32</v>
      </c>
      <c r="F30" s="183"/>
      <c r="G30" s="184"/>
      <c r="M30" s="180" t="s">
        <v>112</v>
      </c>
      <c r="O30" s="170"/>
    </row>
    <row r="31" spans="1:104" x14ac:dyDescent="0.2">
      <c r="A31" s="171">
        <v>6</v>
      </c>
      <c r="B31" s="172" t="s">
        <v>113</v>
      </c>
      <c r="C31" s="173" t="s">
        <v>114</v>
      </c>
      <c r="D31" s="174" t="s">
        <v>94</v>
      </c>
      <c r="E31" s="175">
        <v>200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9</v>
      </c>
      <c r="AC31" s="146">
        <v>9</v>
      </c>
      <c r="AZ31" s="146">
        <v>4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9</v>
      </c>
      <c r="CZ31" s="146">
        <v>0</v>
      </c>
    </row>
    <row r="32" spans="1:104" x14ac:dyDescent="0.2">
      <c r="A32" s="178"/>
      <c r="B32" s="179"/>
      <c r="C32" s="225" t="s">
        <v>115</v>
      </c>
      <c r="D32" s="226"/>
      <c r="E32" s="226"/>
      <c r="F32" s="226"/>
      <c r="G32" s="227"/>
      <c r="L32" s="180" t="s">
        <v>115</v>
      </c>
      <c r="O32" s="170">
        <v>3</v>
      </c>
    </row>
    <row r="33" spans="1:104" x14ac:dyDescent="0.2">
      <c r="A33" s="178"/>
      <c r="B33" s="181"/>
      <c r="C33" s="228" t="s">
        <v>116</v>
      </c>
      <c r="D33" s="229"/>
      <c r="E33" s="182">
        <v>8</v>
      </c>
      <c r="F33" s="183"/>
      <c r="G33" s="184"/>
      <c r="M33" s="180" t="s">
        <v>116</v>
      </c>
      <c r="O33" s="170"/>
    </row>
    <row r="34" spans="1:104" x14ac:dyDescent="0.2">
      <c r="A34" s="178"/>
      <c r="B34" s="181"/>
      <c r="C34" s="228" t="s">
        <v>117</v>
      </c>
      <c r="D34" s="229"/>
      <c r="E34" s="182">
        <v>136</v>
      </c>
      <c r="F34" s="183"/>
      <c r="G34" s="184"/>
      <c r="M34" s="180" t="s">
        <v>117</v>
      </c>
      <c r="O34" s="170"/>
    </row>
    <row r="35" spans="1:104" x14ac:dyDescent="0.2">
      <c r="A35" s="178"/>
      <c r="B35" s="181"/>
      <c r="C35" s="228" t="s">
        <v>118</v>
      </c>
      <c r="D35" s="229"/>
      <c r="E35" s="182">
        <v>56</v>
      </c>
      <c r="F35" s="183"/>
      <c r="G35" s="184"/>
      <c r="M35" s="180" t="s">
        <v>118</v>
      </c>
      <c r="O35" s="170"/>
    </row>
    <row r="36" spans="1:104" x14ac:dyDescent="0.2">
      <c r="A36" s="171">
        <v>7</v>
      </c>
      <c r="B36" s="172" t="s">
        <v>119</v>
      </c>
      <c r="C36" s="173" t="s">
        <v>120</v>
      </c>
      <c r="D36" s="174" t="s">
        <v>94</v>
      </c>
      <c r="E36" s="175">
        <v>35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9</v>
      </c>
      <c r="AC36" s="146">
        <v>9</v>
      </c>
      <c r="AZ36" s="146">
        <v>4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9</v>
      </c>
      <c r="CZ36" s="146">
        <v>0</v>
      </c>
    </row>
    <row r="37" spans="1:104" x14ac:dyDescent="0.2">
      <c r="A37" s="178"/>
      <c r="B37" s="179"/>
      <c r="C37" s="225" t="s">
        <v>121</v>
      </c>
      <c r="D37" s="226"/>
      <c r="E37" s="226"/>
      <c r="F37" s="226"/>
      <c r="G37" s="227"/>
      <c r="L37" s="180" t="s">
        <v>121</v>
      </c>
      <c r="O37" s="170">
        <v>3</v>
      </c>
    </row>
    <row r="38" spans="1:104" x14ac:dyDescent="0.2">
      <c r="A38" s="171">
        <v>8</v>
      </c>
      <c r="B38" s="172" t="s">
        <v>122</v>
      </c>
      <c r="C38" s="173" t="s">
        <v>123</v>
      </c>
      <c r="D38" s="174" t="s">
        <v>94</v>
      </c>
      <c r="E38" s="175">
        <v>42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9</v>
      </c>
      <c r="AC38" s="146">
        <v>9</v>
      </c>
      <c r="AZ38" s="146">
        <v>4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9</v>
      </c>
      <c r="CZ38" s="146">
        <v>0</v>
      </c>
    </row>
    <row r="39" spans="1:104" x14ac:dyDescent="0.2">
      <c r="A39" s="178"/>
      <c r="B39" s="179"/>
      <c r="C39" s="225" t="s">
        <v>124</v>
      </c>
      <c r="D39" s="226"/>
      <c r="E39" s="226"/>
      <c r="F39" s="226"/>
      <c r="G39" s="227"/>
      <c r="L39" s="180" t="s">
        <v>124</v>
      </c>
      <c r="O39" s="170">
        <v>3</v>
      </c>
    </row>
    <row r="40" spans="1:104" ht="22.5" x14ac:dyDescent="0.2">
      <c r="A40" s="171">
        <v>9</v>
      </c>
      <c r="B40" s="172" t="s">
        <v>125</v>
      </c>
      <c r="C40" s="173" t="s">
        <v>126</v>
      </c>
      <c r="D40" s="174" t="s">
        <v>94</v>
      </c>
      <c r="E40" s="175">
        <v>35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9</v>
      </c>
      <c r="AC40" s="146">
        <v>9</v>
      </c>
      <c r="AZ40" s="146">
        <v>4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9</v>
      </c>
      <c r="CZ40" s="146">
        <v>0</v>
      </c>
    </row>
    <row r="41" spans="1:104" x14ac:dyDescent="0.2">
      <c r="A41" s="178"/>
      <c r="B41" s="179"/>
      <c r="C41" s="225" t="s">
        <v>127</v>
      </c>
      <c r="D41" s="226"/>
      <c r="E41" s="226"/>
      <c r="F41" s="226"/>
      <c r="G41" s="227"/>
      <c r="L41" s="180" t="s">
        <v>127</v>
      </c>
      <c r="O41" s="170">
        <v>3</v>
      </c>
    </row>
    <row r="42" spans="1:104" x14ac:dyDescent="0.2">
      <c r="A42" s="171">
        <v>10</v>
      </c>
      <c r="B42" s="172" t="s">
        <v>128</v>
      </c>
      <c r="C42" s="173" t="s">
        <v>129</v>
      </c>
      <c r="D42" s="174" t="s">
        <v>94</v>
      </c>
      <c r="E42" s="175">
        <v>1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9</v>
      </c>
      <c r="AC42" s="146">
        <v>9</v>
      </c>
      <c r="AZ42" s="146">
        <v>4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9</v>
      </c>
      <c r="CZ42" s="146">
        <v>0</v>
      </c>
    </row>
    <row r="43" spans="1:104" x14ac:dyDescent="0.2">
      <c r="A43" s="178"/>
      <c r="B43" s="179"/>
      <c r="C43" s="225" t="s">
        <v>130</v>
      </c>
      <c r="D43" s="226"/>
      <c r="E43" s="226"/>
      <c r="F43" s="226"/>
      <c r="G43" s="227"/>
      <c r="L43" s="180" t="s">
        <v>130</v>
      </c>
      <c r="O43" s="170">
        <v>3</v>
      </c>
    </row>
    <row r="44" spans="1:104" ht="22.5" x14ac:dyDescent="0.2">
      <c r="A44" s="171">
        <v>11</v>
      </c>
      <c r="B44" s="172" t="s">
        <v>131</v>
      </c>
      <c r="C44" s="173" t="s">
        <v>132</v>
      </c>
      <c r="D44" s="174" t="s">
        <v>94</v>
      </c>
      <c r="E44" s="175">
        <v>1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9</v>
      </c>
      <c r="AC44" s="146">
        <v>9</v>
      </c>
      <c r="AZ44" s="146">
        <v>4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9</v>
      </c>
      <c r="CZ44" s="146">
        <v>0</v>
      </c>
    </row>
    <row r="45" spans="1:104" x14ac:dyDescent="0.2">
      <c r="A45" s="178"/>
      <c r="B45" s="179"/>
      <c r="C45" s="225" t="s">
        <v>133</v>
      </c>
      <c r="D45" s="226"/>
      <c r="E45" s="226"/>
      <c r="F45" s="226"/>
      <c r="G45" s="227"/>
      <c r="L45" s="180" t="s">
        <v>133</v>
      </c>
      <c r="O45" s="170">
        <v>3</v>
      </c>
    </row>
    <row r="46" spans="1:104" x14ac:dyDescent="0.2">
      <c r="A46" s="171">
        <v>12</v>
      </c>
      <c r="B46" s="172" t="s">
        <v>134</v>
      </c>
      <c r="C46" s="173" t="s">
        <v>135</v>
      </c>
      <c r="D46" s="174" t="s">
        <v>94</v>
      </c>
      <c r="E46" s="175">
        <v>14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9</v>
      </c>
      <c r="CZ46" s="146">
        <v>0</v>
      </c>
    </row>
    <row r="47" spans="1:104" x14ac:dyDescent="0.2">
      <c r="A47" s="178"/>
      <c r="B47" s="179"/>
      <c r="C47" s="225" t="s">
        <v>136</v>
      </c>
      <c r="D47" s="226"/>
      <c r="E47" s="226"/>
      <c r="F47" s="226"/>
      <c r="G47" s="227"/>
      <c r="L47" s="180" t="s">
        <v>136</v>
      </c>
      <c r="O47" s="170">
        <v>3</v>
      </c>
    </row>
    <row r="48" spans="1:104" x14ac:dyDescent="0.2">
      <c r="A48" s="171">
        <v>13</v>
      </c>
      <c r="B48" s="172" t="s">
        <v>137</v>
      </c>
      <c r="C48" s="173" t="s">
        <v>138</v>
      </c>
      <c r="D48" s="174" t="s">
        <v>94</v>
      </c>
      <c r="E48" s="175">
        <v>14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9</v>
      </c>
      <c r="CZ48" s="146">
        <v>0</v>
      </c>
    </row>
    <row r="49" spans="1:104" x14ac:dyDescent="0.2">
      <c r="A49" s="178"/>
      <c r="B49" s="179"/>
      <c r="C49" s="225" t="s">
        <v>139</v>
      </c>
      <c r="D49" s="226"/>
      <c r="E49" s="226"/>
      <c r="F49" s="226"/>
      <c r="G49" s="227"/>
      <c r="L49" s="180" t="s">
        <v>139</v>
      </c>
      <c r="O49" s="170">
        <v>3</v>
      </c>
    </row>
    <row r="50" spans="1:104" x14ac:dyDescent="0.2">
      <c r="A50" s="178"/>
      <c r="B50" s="179"/>
      <c r="C50" s="225" t="s">
        <v>140</v>
      </c>
      <c r="D50" s="226"/>
      <c r="E50" s="226"/>
      <c r="F50" s="226"/>
      <c r="G50" s="227"/>
      <c r="L50" s="180" t="s">
        <v>140</v>
      </c>
      <c r="O50" s="170">
        <v>3</v>
      </c>
    </row>
    <row r="51" spans="1:104" x14ac:dyDescent="0.2">
      <c r="A51" s="178"/>
      <c r="B51" s="179"/>
      <c r="C51" s="225" t="s">
        <v>141</v>
      </c>
      <c r="D51" s="226"/>
      <c r="E51" s="226"/>
      <c r="F51" s="226"/>
      <c r="G51" s="227"/>
      <c r="L51" s="180" t="s">
        <v>141</v>
      </c>
      <c r="O51" s="170">
        <v>3</v>
      </c>
    </row>
    <row r="52" spans="1:104" x14ac:dyDescent="0.2">
      <c r="A52" s="171">
        <v>14</v>
      </c>
      <c r="B52" s="172" t="s">
        <v>142</v>
      </c>
      <c r="C52" s="173" t="s">
        <v>143</v>
      </c>
      <c r="D52" s="174" t="s">
        <v>94</v>
      </c>
      <c r="E52" s="175">
        <v>10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9</v>
      </c>
      <c r="AC52" s="146">
        <v>9</v>
      </c>
      <c r="AZ52" s="146">
        <v>4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9</v>
      </c>
      <c r="CZ52" s="146">
        <v>0</v>
      </c>
    </row>
    <row r="53" spans="1:104" x14ac:dyDescent="0.2">
      <c r="A53" s="178"/>
      <c r="B53" s="179"/>
      <c r="C53" s="225" t="s">
        <v>139</v>
      </c>
      <c r="D53" s="226"/>
      <c r="E53" s="226"/>
      <c r="F53" s="226"/>
      <c r="G53" s="227"/>
      <c r="L53" s="180" t="s">
        <v>139</v>
      </c>
      <c r="O53" s="170">
        <v>3</v>
      </c>
    </row>
    <row r="54" spans="1:104" x14ac:dyDescent="0.2">
      <c r="A54" s="178"/>
      <c r="B54" s="179"/>
      <c r="C54" s="225" t="s">
        <v>144</v>
      </c>
      <c r="D54" s="226"/>
      <c r="E54" s="226"/>
      <c r="F54" s="226"/>
      <c r="G54" s="227"/>
      <c r="L54" s="180" t="s">
        <v>144</v>
      </c>
      <c r="O54" s="170">
        <v>3</v>
      </c>
    </row>
    <row r="55" spans="1:104" x14ac:dyDescent="0.2">
      <c r="A55" s="178"/>
      <c r="B55" s="179"/>
      <c r="C55" s="225" t="s">
        <v>141</v>
      </c>
      <c r="D55" s="226"/>
      <c r="E55" s="226"/>
      <c r="F55" s="226"/>
      <c r="G55" s="227"/>
      <c r="L55" s="180" t="s">
        <v>141</v>
      </c>
      <c r="O55" s="170">
        <v>3</v>
      </c>
    </row>
    <row r="56" spans="1:104" x14ac:dyDescent="0.2">
      <c r="A56" s="171">
        <v>15</v>
      </c>
      <c r="B56" s="172" t="s">
        <v>145</v>
      </c>
      <c r="C56" s="173" t="s">
        <v>146</v>
      </c>
      <c r="D56" s="174" t="s">
        <v>94</v>
      </c>
      <c r="E56" s="175">
        <v>5</v>
      </c>
      <c r="F56" s="175">
        <v>0</v>
      </c>
      <c r="G56" s="176">
        <f>E56*F56</f>
        <v>0</v>
      </c>
      <c r="O56" s="170">
        <v>2</v>
      </c>
      <c r="AA56" s="146">
        <v>1</v>
      </c>
      <c r="AB56" s="146">
        <v>9</v>
      </c>
      <c r="AC56" s="146">
        <v>9</v>
      </c>
      <c r="AZ56" s="146">
        <v>4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9</v>
      </c>
      <c r="CZ56" s="146">
        <v>0</v>
      </c>
    </row>
    <row r="57" spans="1:104" x14ac:dyDescent="0.2">
      <c r="A57" s="178"/>
      <c r="B57" s="179"/>
      <c r="C57" s="225" t="s">
        <v>139</v>
      </c>
      <c r="D57" s="226"/>
      <c r="E57" s="226"/>
      <c r="F57" s="226"/>
      <c r="G57" s="227"/>
      <c r="L57" s="180" t="s">
        <v>139</v>
      </c>
      <c r="O57" s="170">
        <v>3</v>
      </c>
    </row>
    <row r="58" spans="1:104" x14ac:dyDescent="0.2">
      <c r="A58" s="178"/>
      <c r="B58" s="179"/>
      <c r="C58" s="225" t="s">
        <v>147</v>
      </c>
      <c r="D58" s="226"/>
      <c r="E58" s="226"/>
      <c r="F58" s="226"/>
      <c r="G58" s="227"/>
      <c r="L58" s="180" t="s">
        <v>147</v>
      </c>
      <c r="O58" s="170">
        <v>3</v>
      </c>
    </row>
    <row r="59" spans="1:104" x14ac:dyDescent="0.2">
      <c r="A59" s="178"/>
      <c r="B59" s="179"/>
      <c r="C59" s="225" t="s">
        <v>141</v>
      </c>
      <c r="D59" s="226"/>
      <c r="E59" s="226"/>
      <c r="F59" s="226"/>
      <c r="G59" s="227"/>
      <c r="L59" s="180" t="s">
        <v>141</v>
      </c>
      <c r="O59" s="170">
        <v>3</v>
      </c>
    </row>
    <row r="60" spans="1:104" x14ac:dyDescent="0.2">
      <c r="A60" s="178"/>
      <c r="B60" s="179"/>
      <c r="C60" s="225"/>
      <c r="D60" s="226"/>
      <c r="E60" s="226"/>
      <c r="F60" s="226"/>
      <c r="G60" s="227"/>
      <c r="L60" s="180"/>
      <c r="O60" s="170">
        <v>3</v>
      </c>
    </row>
    <row r="61" spans="1:104" x14ac:dyDescent="0.2">
      <c r="A61" s="171">
        <v>16</v>
      </c>
      <c r="B61" s="172" t="s">
        <v>148</v>
      </c>
      <c r="C61" s="173" t="s">
        <v>149</v>
      </c>
      <c r="D61" s="174" t="s">
        <v>94</v>
      </c>
      <c r="E61" s="175">
        <v>2</v>
      </c>
      <c r="F61" s="175">
        <v>0</v>
      </c>
      <c r="G61" s="176">
        <f>E61*F61</f>
        <v>0</v>
      </c>
      <c r="O61" s="170">
        <v>2</v>
      </c>
      <c r="AA61" s="146">
        <v>1</v>
      </c>
      <c r="AB61" s="146">
        <v>9</v>
      </c>
      <c r="AC61" s="146">
        <v>9</v>
      </c>
      <c r="AZ61" s="146">
        <v>4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9</v>
      </c>
      <c r="CZ61" s="146">
        <v>0</v>
      </c>
    </row>
    <row r="62" spans="1:104" x14ac:dyDescent="0.2">
      <c r="A62" s="178"/>
      <c r="B62" s="179"/>
      <c r="C62" s="225" t="s">
        <v>139</v>
      </c>
      <c r="D62" s="226"/>
      <c r="E62" s="226"/>
      <c r="F62" s="226"/>
      <c r="G62" s="227"/>
      <c r="L62" s="180" t="s">
        <v>139</v>
      </c>
      <c r="O62" s="170">
        <v>3</v>
      </c>
    </row>
    <row r="63" spans="1:104" x14ac:dyDescent="0.2">
      <c r="A63" s="178"/>
      <c r="B63" s="179"/>
      <c r="C63" s="225" t="s">
        <v>150</v>
      </c>
      <c r="D63" s="226"/>
      <c r="E63" s="226"/>
      <c r="F63" s="226"/>
      <c r="G63" s="227"/>
      <c r="L63" s="180" t="s">
        <v>150</v>
      </c>
      <c r="O63" s="170">
        <v>3</v>
      </c>
    </row>
    <row r="64" spans="1:104" x14ac:dyDescent="0.2">
      <c r="A64" s="178"/>
      <c r="B64" s="179"/>
      <c r="C64" s="225" t="s">
        <v>141</v>
      </c>
      <c r="D64" s="226"/>
      <c r="E64" s="226"/>
      <c r="F64" s="226"/>
      <c r="G64" s="227"/>
      <c r="L64" s="180" t="s">
        <v>141</v>
      </c>
      <c r="O64" s="170">
        <v>3</v>
      </c>
    </row>
    <row r="65" spans="1:104" x14ac:dyDescent="0.2">
      <c r="A65" s="171">
        <v>17</v>
      </c>
      <c r="B65" s="172" t="s">
        <v>151</v>
      </c>
      <c r="C65" s="173" t="s">
        <v>152</v>
      </c>
      <c r="D65" s="174" t="s">
        <v>94</v>
      </c>
      <c r="E65" s="175">
        <v>11</v>
      </c>
      <c r="F65" s="175">
        <v>0</v>
      </c>
      <c r="G65" s="176">
        <f>E65*F65</f>
        <v>0</v>
      </c>
      <c r="O65" s="170">
        <v>2</v>
      </c>
      <c r="AA65" s="146">
        <v>1</v>
      </c>
      <c r="AB65" s="146">
        <v>9</v>
      </c>
      <c r="AC65" s="146">
        <v>9</v>
      </c>
      <c r="AZ65" s="146">
        <v>4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</v>
      </c>
      <c r="CB65" s="177">
        <v>9</v>
      </c>
      <c r="CZ65" s="146">
        <v>0</v>
      </c>
    </row>
    <row r="66" spans="1:104" x14ac:dyDescent="0.2">
      <c r="A66" s="178"/>
      <c r="B66" s="179"/>
      <c r="C66" s="225" t="s">
        <v>139</v>
      </c>
      <c r="D66" s="226"/>
      <c r="E66" s="226"/>
      <c r="F66" s="226"/>
      <c r="G66" s="227"/>
      <c r="L66" s="180" t="s">
        <v>139</v>
      </c>
      <c r="O66" s="170">
        <v>3</v>
      </c>
    </row>
    <row r="67" spans="1:104" x14ac:dyDescent="0.2">
      <c r="A67" s="178"/>
      <c r="B67" s="179"/>
      <c r="C67" s="225" t="s">
        <v>153</v>
      </c>
      <c r="D67" s="226"/>
      <c r="E67" s="226"/>
      <c r="F67" s="226"/>
      <c r="G67" s="227"/>
      <c r="L67" s="180" t="s">
        <v>153</v>
      </c>
      <c r="O67" s="170">
        <v>3</v>
      </c>
    </row>
    <row r="68" spans="1:104" x14ac:dyDescent="0.2">
      <c r="A68" s="178"/>
      <c r="B68" s="179"/>
      <c r="C68" s="225" t="s">
        <v>141</v>
      </c>
      <c r="D68" s="226"/>
      <c r="E68" s="226"/>
      <c r="F68" s="226"/>
      <c r="G68" s="227"/>
      <c r="L68" s="180" t="s">
        <v>141</v>
      </c>
      <c r="O68" s="170">
        <v>3</v>
      </c>
    </row>
    <row r="69" spans="1:104" ht="22.5" x14ac:dyDescent="0.2">
      <c r="A69" s="171">
        <v>18</v>
      </c>
      <c r="B69" s="172" t="s">
        <v>154</v>
      </c>
      <c r="C69" s="173" t="s">
        <v>155</v>
      </c>
      <c r="D69" s="174" t="s">
        <v>86</v>
      </c>
      <c r="E69" s="175">
        <v>1264</v>
      </c>
      <c r="F69" s="175">
        <v>0</v>
      </c>
      <c r="G69" s="176">
        <f>E69*F69</f>
        <v>0</v>
      </c>
      <c r="O69" s="170">
        <v>2</v>
      </c>
      <c r="AA69" s="146">
        <v>1</v>
      </c>
      <c r="AB69" s="146">
        <v>9</v>
      </c>
      <c r="AC69" s="146">
        <v>9</v>
      </c>
      <c r="AZ69" s="146">
        <v>4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</v>
      </c>
      <c r="CB69" s="177">
        <v>9</v>
      </c>
      <c r="CZ69" s="146">
        <v>1.0499999999999999E-3</v>
      </c>
    </row>
    <row r="70" spans="1:104" x14ac:dyDescent="0.2">
      <c r="A70" s="178"/>
      <c r="B70" s="179"/>
      <c r="C70" s="225" t="s">
        <v>156</v>
      </c>
      <c r="D70" s="226"/>
      <c r="E70" s="226"/>
      <c r="F70" s="226"/>
      <c r="G70" s="227"/>
      <c r="L70" s="180" t="s">
        <v>156</v>
      </c>
      <c r="O70" s="170">
        <v>3</v>
      </c>
    </row>
    <row r="71" spans="1:104" x14ac:dyDescent="0.2">
      <c r="A71" s="178"/>
      <c r="B71" s="181"/>
      <c r="C71" s="228" t="s">
        <v>157</v>
      </c>
      <c r="D71" s="229"/>
      <c r="E71" s="182">
        <v>305</v>
      </c>
      <c r="F71" s="183"/>
      <c r="G71" s="184"/>
      <c r="M71" s="180" t="s">
        <v>157</v>
      </c>
      <c r="O71" s="170"/>
    </row>
    <row r="72" spans="1:104" x14ac:dyDescent="0.2">
      <c r="A72" s="178"/>
      <c r="B72" s="181"/>
      <c r="C72" s="228" t="s">
        <v>158</v>
      </c>
      <c r="D72" s="229"/>
      <c r="E72" s="182">
        <v>323</v>
      </c>
      <c r="F72" s="183"/>
      <c r="G72" s="184"/>
      <c r="M72" s="180" t="s">
        <v>158</v>
      </c>
      <c r="O72" s="170"/>
    </row>
    <row r="73" spans="1:104" x14ac:dyDescent="0.2">
      <c r="A73" s="178"/>
      <c r="B73" s="181"/>
      <c r="C73" s="228" t="s">
        <v>159</v>
      </c>
      <c r="D73" s="229"/>
      <c r="E73" s="182">
        <v>376</v>
      </c>
      <c r="F73" s="183"/>
      <c r="G73" s="184"/>
      <c r="M73" s="180" t="s">
        <v>159</v>
      </c>
      <c r="O73" s="170"/>
    </row>
    <row r="74" spans="1:104" x14ac:dyDescent="0.2">
      <c r="A74" s="178"/>
      <c r="B74" s="181"/>
      <c r="C74" s="228" t="s">
        <v>160</v>
      </c>
      <c r="D74" s="229"/>
      <c r="E74" s="182">
        <v>180</v>
      </c>
      <c r="F74" s="183"/>
      <c r="G74" s="184"/>
      <c r="M74" s="180" t="s">
        <v>160</v>
      </c>
      <c r="O74" s="170"/>
    </row>
    <row r="75" spans="1:104" x14ac:dyDescent="0.2">
      <c r="A75" s="178"/>
      <c r="B75" s="181"/>
      <c r="C75" s="228" t="s">
        <v>161</v>
      </c>
      <c r="D75" s="229"/>
      <c r="E75" s="182">
        <v>80</v>
      </c>
      <c r="F75" s="183"/>
      <c r="G75" s="184"/>
      <c r="M75" s="180" t="s">
        <v>161</v>
      </c>
      <c r="O75" s="170"/>
    </row>
    <row r="76" spans="1:104" ht="22.5" x14ac:dyDescent="0.2">
      <c r="A76" s="171">
        <v>19</v>
      </c>
      <c r="B76" s="172" t="s">
        <v>162</v>
      </c>
      <c r="C76" s="173" t="s">
        <v>163</v>
      </c>
      <c r="D76" s="174" t="s">
        <v>94</v>
      </c>
      <c r="E76" s="175">
        <v>120</v>
      </c>
      <c r="F76" s="175">
        <v>0</v>
      </c>
      <c r="G76" s="176">
        <f>E76*F76</f>
        <v>0</v>
      </c>
      <c r="O76" s="170">
        <v>2</v>
      </c>
      <c r="AA76" s="146">
        <v>1</v>
      </c>
      <c r="AB76" s="146">
        <v>9</v>
      </c>
      <c r="AC76" s="146">
        <v>9</v>
      </c>
      <c r="AZ76" s="146">
        <v>4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9</v>
      </c>
      <c r="CZ76" s="146">
        <v>1.1E-4</v>
      </c>
    </row>
    <row r="77" spans="1:104" ht="22.5" x14ac:dyDescent="0.2">
      <c r="A77" s="178"/>
      <c r="B77" s="179"/>
      <c r="C77" s="225" t="s">
        <v>164</v>
      </c>
      <c r="D77" s="226"/>
      <c r="E77" s="226"/>
      <c r="F77" s="226"/>
      <c r="G77" s="227"/>
      <c r="L77" s="180" t="s">
        <v>164</v>
      </c>
      <c r="O77" s="170">
        <v>3</v>
      </c>
    </row>
    <row r="78" spans="1:104" ht="22.5" x14ac:dyDescent="0.2">
      <c r="A78" s="171">
        <v>20</v>
      </c>
      <c r="B78" s="172" t="s">
        <v>165</v>
      </c>
      <c r="C78" s="173" t="s">
        <v>166</v>
      </c>
      <c r="D78" s="174" t="s">
        <v>86</v>
      </c>
      <c r="E78" s="175">
        <v>840</v>
      </c>
      <c r="F78" s="175">
        <v>0</v>
      </c>
      <c r="G78" s="176">
        <f>E78*F78</f>
        <v>0</v>
      </c>
      <c r="O78" s="170">
        <v>2</v>
      </c>
      <c r="AA78" s="146">
        <v>1</v>
      </c>
      <c r="AB78" s="146">
        <v>9</v>
      </c>
      <c r="AC78" s="146">
        <v>9</v>
      </c>
      <c r="AZ78" s="146">
        <v>4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9</v>
      </c>
      <c r="CZ78" s="146">
        <v>1.7000000000000001E-4</v>
      </c>
    </row>
    <row r="79" spans="1:104" x14ac:dyDescent="0.2">
      <c r="A79" s="178"/>
      <c r="B79" s="179"/>
      <c r="C79" s="225" t="s">
        <v>167</v>
      </c>
      <c r="D79" s="226"/>
      <c r="E79" s="226"/>
      <c r="F79" s="226"/>
      <c r="G79" s="227"/>
      <c r="L79" s="180" t="s">
        <v>167</v>
      </c>
      <c r="O79" s="170">
        <v>3</v>
      </c>
    </row>
    <row r="80" spans="1:104" x14ac:dyDescent="0.2">
      <c r="A80" s="178"/>
      <c r="B80" s="179"/>
      <c r="C80" s="225" t="s">
        <v>168</v>
      </c>
      <c r="D80" s="226"/>
      <c r="E80" s="226"/>
      <c r="F80" s="226"/>
      <c r="G80" s="227"/>
      <c r="L80" s="180" t="s">
        <v>168</v>
      </c>
      <c r="O80" s="170">
        <v>3</v>
      </c>
    </row>
    <row r="81" spans="1:104" ht="22.5" x14ac:dyDescent="0.2">
      <c r="A81" s="171">
        <v>21</v>
      </c>
      <c r="B81" s="172" t="s">
        <v>169</v>
      </c>
      <c r="C81" s="173" t="s">
        <v>170</v>
      </c>
      <c r="D81" s="174" t="s">
        <v>86</v>
      </c>
      <c r="E81" s="175">
        <v>746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9</v>
      </c>
      <c r="AC81" s="146">
        <v>9</v>
      </c>
      <c r="AZ81" s="146">
        <v>4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9</v>
      </c>
      <c r="CZ81" s="146">
        <v>9.3000000000000005E-4</v>
      </c>
    </row>
    <row r="82" spans="1:104" x14ac:dyDescent="0.2">
      <c r="A82" s="178"/>
      <c r="B82" s="181"/>
      <c r="C82" s="228" t="s">
        <v>171</v>
      </c>
      <c r="D82" s="229"/>
      <c r="E82" s="182">
        <v>556</v>
      </c>
      <c r="F82" s="183"/>
      <c r="G82" s="184"/>
      <c r="M82" s="180" t="s">
        <v>171</v>
      </c>
      <c r="O82" s="170"/>
    </row>
    <row r="83" spans="1:104" x14ac:dyDescent="0.2">
      <c r="A83" s="178"/>
      <c r="B83" s="181"/>
      <c r="C83" s="228" t="s">
        <v>172</v>
      </c>
      <c r="D83" s="229"/>
      <c r="E83" s="182">
        <v>120</v>
      </c>
      <c r="F83" s="183"/>
      <c r="G83" s="184"/>
      <c r="M83" s="180" t="s">
        <v>172</v>
      </c>
      <c r="O83" s="170"/>
    </row>
    <row r="84" spans="1:104" x14ac:dyDescent="0.2">
      <c r="A84" s="178"/>
      <c r="B84" s="181"/>
      <c r="C84" s="228" t="s">
        <v>173</v>
      </c>
      <c r="D84" s="229"/>
      <c r="E84" s="182">
        <v>70</v>
      </c>
      <c r="F84" s="183"/>
      <c r="G84" s="184"/>
      <c r="M84" s="180" t="s">
        <v>173</v>
      </c>
      <c r="O84" s="170"/>
    </row>
    <row r="85" spans="1:104" ht="22.5" x14ac:dyDescent="0.2">
      <c r="A85" s="171">
        <v>22</v>
      </c>
      <c r="B85" s="172" t="s">
        <v>174</v>
      </c>
      <c r="C85" s="173" t="s">
        <v>175</v>
      </c>
      <c r="D85" s="174" t="s">
        <v>86</v>
      </c>
      <c r="E85" s="175">
        <v>1270</v>
      </c>
      <c r="F85" s="175">
        <v>0</v>
      </c>
      <c r="G85" s="176">
        <f>E85*F85</f>
        <v>0</v>
      </c>
      <c r="O85" s="170">
        <v>2</v>
      </c>
      <c r="AA85" s="146">
        <v>1</v>
      </c>
      <c r="AB85" s="146">
        <v>9</v>
      </c>
      <c r="AC85" s="146">
        <v>9</v>
      </c>
      <c r="AZ85" s="146">
        <v>4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9</v>
      </c>
      <c r="CZ85" s="146">
        <v>2.0999999999999999E-3</v>
      </c>
    </row>
    <row r="86" spans="1:104" x14ac:dyDescent="0.2">
      <c r="A86" s="178"/>
      <c r="B86" s="179"/>
      <c r="C86" s="225" t="s">
        <v>176</v>
      </c>
      <c r="D86" s="226"/>
      <c r="E86" s="226"/>
      <c r="F86" s="226"/>
      <c r="G86" s="227"/>
      <c r="L86" s="180" t="s">
        <v>176</v>
      </c>
      <c r="O86" s="170">
        <v>3</v>
      </c>
    </row>
    <row r="87" spans="1:104" x14ac:dyDescent="0.2">
      <c r="A87" s="178"/>
      <c r="B87" s="181"/>
      <c r="C87" s="228" t="s">
        <v>177</v>
      </c>
      <c r="D87" s="229"/>
      <c r="E87" s="182">
        <v>628</v>
      </c>
      <c r="F87" s="183"/>
      <c r="G87" s="184"/>
      <c r="M87" s="180" t="s">
        <v>177</v>
      </c>
      <c r="O87" s="170"/>
    </row>
    <row r="88" spans="1:104" x14ac:dyDescent="0.2">
      <c r="A88" s="178"/>
      <c r="B88" s="181"/>
      <c r="C88" s="228" t="s">
        <v>89</v>
      </c>
      <c r="D88" s="229"/>
      <c r="E88" s="182">
        <v>62</v>
      </c>
      <c r="F88" s="183"/>
      <c r="G88" s="184"/>
      <c r="M88" s="180" t="s">
        <v>89</v>
      </c>
      <c r="O88" s="170"/>
    </row>
    <row r="89" spans="1:104" x14ac:dyDescent="0.2">
      <c r="A89" s="178"/>
      <c r="B89" s="181"/>
      <c r="C89" s="228" t="s">
        <v>178</v>
      </c>
      <c r="D89" s="229"/>
      <c r="E89" s="182">
        <v>530</v>
      </c>
      <c r="F89" s="183"/>
      <c r="G89" s="184"/>
      <c r="M89" s="180" t="s">
        <v>178</v>
      </c>
      <c r="O89" s="170"/>
    </row>
    <row r="90" spans="1:104" x14ac:dyDescent="0.2">
      <c r="A90" s="178"/>
      <c r="B90" s="181"/>
      <c r="C90" s="228" t="s">
        <v>179</v>
      </c>
      <c r="D90" s="229"/>
      <c r="E90" s="182">
        <v>50</v>
      </c>
      <c r="F90" s="183"/>
      <c r="G90" s="184"/>
      <c r="M90" s="180" t="s">
        <v>179</v>
      </c>
      <c r="O90" s="170"/>
    </row>
    <row r="91" spans="1:104" x14ac:dyDescent="0.2">
      <c r="A91" s="171">
        <v>23</v>
      </c>
      <c r="B91" s="172" t="s">
        <v>180</v>
      </c>
      <c r="C91" s="173" t="s">
        <v>181</v>
      </c>
      <c r="D91" s="174" t="s">
        <v>94</v>
      </c>
      <c r="E91" s="175">
        <v>1</v>
      </c>
      <c r="F91" s="175">
        <v>0</v>
      </c>
      <c r="G91" s="176">
        <f>E91*F91</f>
        <v>0</v>
      </c>
      <c r="O91" s="170">
        <v>2</v>
      </c>
      <c r="AA91" s="146">
        <v>1</v>
      </c>
      <c r="AB91" s="146">
        <v>9</v>
      </c>
      <c r="AC91" s="146">
        <v>9</v>
      </c>
      <c r="AZ91" s="146">
        <v>4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9</v>
      </c>
      <c r="CZ91" s="146">
        <v>0</v>
      </c>
    </row>
    <row r="92" spans="1:104" x14ac:dyDescent="0.2">
      <c r="A92" s="178"/>
      <c r="B92" s="179"/>
      <c r="C92" s="225" t="s">
        <v>182</v>
      </c>
      <c r="D92" s="226"/>
      <c r="E92" s="226"/>
      <c r="F92" s="226"/>
      <c r="G92" s="227"/>
      <c r="L92" s="180" t="s">
        <v>182</v>
      </c>
      <c r="O92" s="170">
        <v>3</v>
      </c>
    </row>
    <row r="93" spans="1:104" x14ac:dyDescent="0.2">
      <c r="A93" s="171">
        <v>24</v>
      </c>
      <c r="B93" s="172" t="s">
        <v>183</v>
      </c>
      <c r="C93" s="173" t="s">
        <v>184</v>
      </c>
      <c r="D93" s="174" t="s">
        <v>94</v>
      </c>
      <c r="E93" s="175">
        <v>17</v>
      </c>
      <c r="F93" s="175">
        <v>0</v>
      </c>
      <c r="G93" s="176">
        <f>E93*F93</f>
        <v>0</v>
      </c>
      <c r="O93" s="170">
        <v>2</v>
      </c>
      <c r="AA93" s="146">
        <v>3</v>
      </c>
      <c r="AB93" s="146">
        <v>9</v>
      </c>
      <c r="AC93" s="146" t="s">
        <v>183</v>
      </c>
      <c r="AZ93" s="146">
        <v>3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3</v>
      </c>
      <c r="CB93" s="177">
        <v>9</v>
      </c>
      <c r="CZ93" s="146">
        <v>2.5000000000000001E-2</v>
      </c>
    </row>
    <row r="94" spans="1:104" x14ac:dyDescent="0.2">
      <c r="A94" s="178"/>
      <c r="B94" s="179"/>
      <c r="C94" s="225" t="s">
        <v>185</v>
      </c>
      <c r="D94" s="226"/>
      <c r="E94" s="226"/>
      <c r="F94" s="226"/>
      <c r="G94" s="227"/>
      <c r="L94" s="180" t="s">
        <v>185</v>
      </c>
      <c r="O94" s="170">
        <v>3</v>
      </c>
    </row>
    <row r="95" spans="1:104" x14ac:dyDescent="0.2">
      <c r="A95" s="171">
        <v>25</v>
      </c>
      <c r="B95" s="172" t="s">
        <v>186</v>
      </c>
      <c r="C95" s="173" t="s">
        <v>187</v>
      </c>
      <c r="D95" s="174" t="s">
        <v>94</v>
      </c>
      <c r="E95" s="175">
        <v>7</v>
      </c>
      <c r="F95" s="175">
        <v>0</v>
      </c>
      <c r="G95" s="176">
        <f>E95*F95</f>
        <v>0</v>
      </c>
      <c r="O95" s="170">
        <v>2</v>
      </c>
      <c r="AA95" s="146">
        <v>3</v>
      </c>
      <c r="AB95" s="146">
        <v>9</v>
      </c>
      <c r="AC95" s="146" t="s">
        <v>186</v>
      </c>
      <c r="AZ95" s="146">
        <v>3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3</v>
      </c>
      <c r="CB95" s="177">
        <v>9</v>
      </c>
      <c r="CZ95" s="146">
        <v>0.03</v>
      </c>
    </row>
    <row r="96" spans="1:104" x14ac:dyDescent="0.2">
      <c r="A96" s="178"/>
      <c r="B96" s="179"/>
      <c r="C96" s="225" t="s">
        <v>188</v>
      </c>
      <c r="D96" s="226"/>
      <c r="E96" s="226"/>
      <c r="F96" s="226"/>
      <c r="G96" s="227"/>
      <c r="L96" s="180" t="s">
        <v>188</v>
      </c>
      <c r="O96" s="170">
        <v>3</v>
      </c>
    </row>
    <row r="97" spans="1:104" x14ac:dyDescent="0.2">
      <c r="A97" s="171">
        <v>26</v>
      </c>
      <c r="B97" s="172" t="s">
        <v>189</v>
      </c>
      <c r="C97" s="173" t="s">
        <v>190</v>
      </c>
      <c r="D97" s="174" t="s">
        <v>94</v>
      </c>
      <c r="E97" s="175">
        <v>31</v>
      </c>
      <c r="F97" s="175">
        <v>0</v>
      </c>
      <c r="G97" s="176">
        <f>E97*F97</f>
        <v>0</v>
      </c>
      <c r="O97" s="170">
        <v>2</v>
      </c>
      <c r="AA97" s="146">
        <v>3</v>
      </c>
      <c r="AB97" s="146">
        <v>9</v>
      </c>
      <c r="AC97" s="146" t="s">
        <v>189</v>
      </c>
      <c r="AZ97" s="146">
        <v>3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3</v>
      </c>
      <c r="CB97" s="177">
        <v>9</v>
      </c>
      <c r="CZ97" s="146">
        <v>0.01</v>
      </c>
    </row>
    <row r="98" spans="1:104" x14ac:dyDescent="0.2">
      <c r="A98" s="178"/>
      <c r="B98" s="179"/>
      <c r="C98" s="225" t="s">
        <v>191</v>
      </c>
      <c r="D98" s="226"/>
      <c r="E98" s="226"/>
      <c r="F98" s="226"/>
      <c r="G98" s="227"/>
      <c r="L98" s="180" t="s">
        <v>191</v>
      </c>
      <c r="O98" s="170">
        <v>3</v>
      </c>
    </row>
    <row r="99" spans="1:104" x14ac:dyDescent="0.2">
      <c r="A99" s="171">
        <v>27</v>
      </c>
      <c r="B99" s="172" t="s">
        <v>192</v>
      </c>
      <c r="C99" s="173" t="s">
        <v>193</v>
      </c>
      <c r="D99" s="174" t="s">
        <v>94</v>
      </c>
      <c r="E99" s="175">
        <v>18</v>
      </c>
      <c r="F99" s="175">
        <v>0</v>
      </c>
      <c r="G99" s="176">
        <f>E99*F99</f>
        <v>0</v>
      </c>
      <c r="O99" s="170">
        <v>2</v>
      </c>
      <c r="AA99" s="146">
        <v>3</v>
      </c>
      <c r="AB99" s="146">
        <v>9</v>
      </c>
      <c r="AC99" s="146" t="s">
        <v>192</v>
      </c>
      <c r="AZ99" s="146">
        <v>3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3</v>
      </c>
      <c r="CB99" s="177">
        <v>9</v>
      </c>
      <c r="CZ99" s="146">
        <v>0</v>
      </c>
    </row>
    <row r="100" spans="1:104" x14ac:dyDescent="0.2">
      <c r="A100" s="178"/>
      <c r="B100" s="179"/>
      <c r="C100" s="225" t="s">
        <v>194</v>
      </c>
      <c r="D100" s="226"/>
      <c r="E100" s="226"/>
      <c r="F100" s="226"/>
      <c r="G100" s="227"/>
      <c r="L100" s="180" t="s">
        <v>194</v>
      </c>
      <c r="O100" s="170">
        <v>3</v>
      </c>
    </row>
    <row r="101" spans="1:104" x14ac:dyDescent="0.2">
      <c r="A101" s="171">
        <v>28</v>
      </c>
      <c r="B101" s="172" t="s">
        <v>195</v>
      </c>
      <c r="C101" s="173" t="s">
        <v>196</v>
      </c>
      <c r="D101" s="174" t="s">
        <v>94</v>
      </c>
      <c r="E101" s="175">
        <v>35</v>
      </c>
      <c r="F101" s="175">
        <v>0</v>
      </c>
      <c r="G101" s="176">
        <f>E101*F101</f>
        <v>0</v>
      </c>
      <c r="O101" s="170">
        <v>2</v>
      </c>
      <c r="AA101" s="146">
        <v>3</v>
      </c>
      <c r="AB101" s="146">
        <v>9</v>
      </c>
      <c r="AC101" s="146" t="s">
        <v>195</v>
      </c>
      <c r="AZ101" s="146">
        <v>3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3</v>
      </c>
      <c r="CB101" s="177">
        <v>9</v>
      </c>
      <c r="CZ101" s="146">
        <v>1.0000000000000001E-5</v>
      </c>
    </row>
    <row r="102" spans="1:104" x14ac:dyDescent="0.2">
      <c r="A102" s="178"/>
      <c r="B102" s="179"/>
      <c r="C102" s="225" t="s">
        <v>197</v>
      </c>
      <c r="D102" s="226"/>
      <c r="E102" s="226"/>
      <c r="F102" s="226"/>
      <c r="G102" s="227"/>
      <c r="L102" s="180" t="s">
        <v>197</v>
      </c>
      <c r="O102" s="170">
        <v>3</v>
      </c>
    </row>
    <row r="103" spans="1:104" x14ac:dyDescent="0.2">
      <c r="A103" s="171">
        <v>29</v>
      </c>
      <c r="B103" s="172" t="s">
        <v>198</v>
      </c>
      <c r="C103" s="173" t="s">
        <v>199</v>
      </c>
      <c r="D103" s="174" t="s">
        <v>86</v>
      </c>
      <c r="E103" s="175">
        <v>1982</v>
      </c>
      <c r="F103" s="175">
        <v>0</v>
      </c>
      <c r="G103" s="176">
        <f>E103*F103</f>
        <v>0</v>
      </c>
      <c r="O103" s="170">
        <v>2</v>
      </c>
      <c r="AA103" s="146">
        <v>3</v>
      </c>
      <c r="AB103" s="146">
        <v>9</v>
      </c>
      <c r="AC103" s="146">
        <v>34571158</v>
      </c>
      <c r="AZ103" s="146">
        <v>3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3</v>
      </c>
      <c r="CB103" s="177">
        <v>9</v>
      </c>
      <c r="CZ103" s="146">
        <v>2.5000000000000001E-4</v>
      </c>
    </row>
    <row r="104" spans="1:104" x14ac:dyDescent="0.2">
      <c r="A104" s="178"/>
      <c r="B104" s="179"/>
      <c r="C104" s="225" t="s">
        <v>200</v>
      </c>
      <c r="D104" s="226"/>
      <c r="E104" s="226"/>
      <c r="F104" s="226"/>
      <c r="G104" s="227"/>
      <c r="L104" s="180" t="s">
        <v>200</v>
      </c>
      <c r="O104" s="170">
        <v>3</v>
      </c>
    </row>
    <row r="105" spans="1:104" x14ac:dyDescent="0.2">
      <c r="A105" s="185"/>
      <c r="B105" s="186" t="s">
        <v>73</v>
      </c>
      <c r="C105" s="187" t="str">
        <f>CONCATENATE(B7," ",C7)</f>
        <v>M21 Elektromontáže</v>
      </c>
      <c r="D105" s="188"/>
      <c r="E105" s="189"/>
      <c r="F105" s="190"/>
      <c r="G105" s="191">
        <f>SUM(G7:G104)</f>
        <v>0</v>
      </c>
      <c r="O105" s="170">
        <v>4</v>
      </c>
      <c r="BA105" s="192">
        <f>SUM(BA7:BA104)</f>
        <v>0</v>
      </c>
      <c r="BB105" s="192">
        <f>SUM(BB7:BB104)</f>
        <v>0</v>
      </c>
      <c r="BC105" s="192">
        <f>SUM(BC7:BC104)</f>
        <v>0</v>
      </c>
      <c r="BD105" s="192">
        <f>SUM(BD7:BD104)</f>
        <v>0</v>
      </c>
      <c r="BE105" s="192">
        <f>SUM(BE7:BE104)</f>
        <v>0</v>
      </c>
    </row>
    <row r="106" spans="1:104" x14ac:dyDescent="0.2">
      <c r="A106" s="163" t="s">
        <v>72</v>
      </c>
      <c r="B106" s="164" t="s">
        <v>201</v>
      </c>
      <c r="C106" s="165" t="s">
        <v>202</v>
      </c>
      <c r="D106" s="166"/>
      <c r="E106" s="167"/>
      <c r="F106" s="167"/>
      <c r="G106" s="168"/>
      <c r="H106" s="169"/>
      <c r="I106" s="169"/>
      <c r="O106" s="170">
        <v>1</v>
      </c>
    </row>
    <row r="107" spans="1:104" x14ac:dyDescent="0.2">
      <c r="A107" s="171">
        <v>30</v>
      </c>
      <c r="B107" s="172" t="s">
        <v>203</v>
      </c>
      <c r="C107" s="173" t="s">
        <v>204</v>
      </c>
      <c r="D107" s="174" t="s">
        <v>205</v>
      </c>
      <c r="E107" s="175">
        <v>1</v>
      </c>
      <c r="F107" s="175">
        <v>0</v>
      </c>
      <c r="G107" s="176">
        <f>E107*F107</f>
        <v>0</v>
      </c>
      <c r="O107" s="170">
        <v>2</v>
      </c>
      <c r="AA107" s="146">
        <v>1</v>
      </c>
      <c r="AB107" s="146">
        <v>9</v>
      </c>
      <c r="AC107" s="146">
        <v>9</v>
      </c>
      <c r="AZ107" s="146">
        <v>4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9</v>
      </c>
      <c r="CZ107" s="146">
        <v>1.124E-2</v>
      </c>
    </row>
    <row r="108" spans="1:104" x14ac:dyDescent="0.2">
      <c r="A108" s="178"/>
      <c r="B108" s="179"/>
      <c r="C108" s="225" t="s">
        <v>206</v>
      </c>
      <c r="D108" s="226"/>
      <c r="E108" s="226"/>
      <c r="F108" s="226"/>
      <c r="G108" s="227"/>
      <c r="L108" s="180" t="s">
        <v>206</v>
      </c>
      <c r="O108" s="170">
        <v>3</v>
      </c>
    </row>
    <row r="109" spans="1:104" x14ac:dyDescent="0.2">
      <c r="A109" s="171">
        <v>31</v>
      </c>
      <c r="B109" s="172" t="s">
        <v>207</v>
      </c>
      <c r="C109" s="173" t="s">
        <v>208</v>
      </c>
      <c r="D109" s="174" t="s">
        <v>94</v>
      </c>
      <c r="E109" s="175">
        <v>35</v>
      </c>
      <c r="F109" s="175">
        <v>0</v>
      </c>
      <c r="G109" s="176">
        <f>E109*F109</f>
        <v>0</v>
      </c>
      <c r="O109" s="170">
        <v>2</v>
      </c>
      <c r="AA109" s="146">
        <v>1</v>
      </c>
      <c r="AB109" s="146">
        <v>9</v>
      </c>
      <c r="AC109" s="146">
        <v>9</v>
      </c>
      <c r="AZ109" s="146">
        <v>4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9</v>
      </c>
      <c r="CZ109" s="146">
        <v>0.13682</v>
      </c>
    </row>
    <row r="110" spans="1:104" ht="22.5" x14ac:dyDescent="0.2">
      <c r="A110" s="178"/>
      <c r="B110" s="179"/>
      <c r="C110" s="225" t="s">
        <v>209</v>
      </c>
      <c r="D110" s="226"/>
      <c r="E110" s="226"/>
      <c r="F110" s="226"/>
      <c r="G110" s="227"/>
      <c r="L110" s="180" t="s">
        <v>209</v>
      </c>
      <c r="O110" s="170">
        <v>3</v>
      </c>
    </row>
    <row r="111" spans="1:104" ht="22.5" x14ac:dyDescent="0.2">
      <c r="A111" s="171">
        <v>32</v>
      </c>
      <c r="B111" s="172" t="s">
        <v>210</v>
      </c>
      <c r="C111" s="173" t="s">
        <v>211</v>
      </c>
      <c r="D111" s="174" t="s">
        <v>94</v>
      </c>
      <c r="E111" s="175">
        <v>35</v>
      </c>
      <c r="F111" s="175">
        <v>0</v>
      </c>
      <c r="G111" s="176">
        <f>E111*F111</f>
        <v>0</v>
      </c>
      <c r="O111" s="170">
        <v>2</v>
      </c>
      <c r="AA111" s="146">
        <v>1</v>
      </c>
      <c r="AB111" s="146">
        <v>9</v>
      </c>
      <c r="AC111" s="146">
        <v>9</v>
      </c>
      <c r="AZ111" s="146">
        <v>4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9</v>
      </c>
      <c r="CZ111" s="146">
        <v>0</v>
      </c>
    </row>
    <row r="112" spans="1:104" x14ac:dyDescent="0.2">
      <c r="A112" s="178"/>
      <c r="B112" s="179"/>
      <c r="C112" s="225" t="s">
        <v>212</v>
      </c>
      <c r="D112" s="226"/>
      <c r="E112" s="226"/>
      <c r="F112" s="226"/>
      <c r="G112" s="227"/>
      <c r="L112" s="180" t="s">
        <v>212</v>
      </c>
      <c r="O112" s="170">
        <v>3</v>
      </c>
    </row>
    <row r="113" spans="1:104" x14ac:dyDescent="0.2">
      <c r="A113" s="171">
        <v>33</v>
      </c>
      <c r="B113" s="172" t="s">
        <v>213</v>
      </c>
      <c r="C113" s="173" t="s">
        <v>214</v>
      </c>
      <c r="D113" s="174" t="s">
        <v>86</v>
      </c>
      <c r="E113" s="175">
        <v>690</v>
      </c>
      <c r="F113" s="175">
        <v>0</v>
      </c>
      <c r="G113" s="176">
        <f>E113*F113</f>
        <v>0</v>
      </c>
      <c r="O113" s="170">
        <v>2</v>
      </c>
      <c r="AA113" s="146">
        <v>1</v>
      </c>
      <c r="AB113" s="146">
        <v>9</v>
      </c>
      <c r="AC113" s="146">
        <v>9</v>
      </c>
      <c r="AZ113" s="146">
        <v>4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9</v>
      </c>
      <c r="CZ113" s="146">
        <v>0</v>
      </c>
    </row>
    <row r="114" spans="1:104" x14ac:dyDescent="0.2">
      <c r="A114" s="178"/>
      <c r="B114" s="179"/>
      <c r="C114" s="225" t="s">
        <v>215</v>
      </c>
      <c r="D114" s="226"/>
      <c r="E114" s="226"/>
      <c r="F114" s="226"/>
      <c r="G114" s="227"/>
      <c r="L114" s="180" t="s">
        <v>215</v>
      </c>
      <c r="O114" s="170">
        <v>3</v>
      </c>
    </row>
    <row r="115" spans="1:104" ht="22.5" x14ac:dyDescent="0.2">
      <c r="A115" s="171">
        <v>34</v>
      </c>
      <c r="B115" s="172" t="s">
        <v>216</v>
      </c>
      <c r="C115" s="173" t="s">
        <v>217</v>
      </c>
      <c r="D115" s="174" t="s">
        <v>86</v>
      </c>
      <c r="E115" s="175">
        <v>690</v>
      </c>
      <c r="F115" s="175">
        <v>0</v>
      </c>
      <c r="G115" s="176">
        <f>E115*F115</f>
        <v>0</v>
      </c>
      <c r="O115" s="170">
        <v>2</v>
      </c>
      <c r="AA115" s="146">
        <v>1</v>
      </c>
      <c r="AB115" s="146">
        <v>9</v>
      </c>
      <c r="AC115" s="146">
        <v>9</v>
      </c>
      <c r="AZ115" s="146">
        <v>4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9</v>
      </c>
      <c r="CZ115" s="146">
        <v>0.13822000000000001</v>
      </c>
    </row>
    <row r="116" spans="1:104" x14ac:dyDescent="0.2">
      <c r="A116" s="178"/>
      <c r="B116" s="179"/>
      <c r="C116" s="225" t="s">
        <v>218</v>
      </c>
      <c r="D116" s="226"/>
      <c r="E116" s="226"/>
      <c r="F116" s="226"/>
      <c r="G116" s="227"/>
      <c r="L116" s="180" t="s">
        <v>218</v>
      </c>
      <c r="O116" s="170">
        <v>3</v>
      </c>
    </row>
    <row r="117" spans="1:104" ht="22.5" x14ac:dyDescent="0.2">
      <c r="A117" s="171">
        <v>35</v>
      </c>
      <c r="B117" s="172" t="s">
        <v>219</v>
      </c>
      <c r="C117" s="173" t="s">
        <v>220</v>
      </c>
      <c r="D117" s="174" t="s">
        <v>86</v>
      </c>
      <c r="E117" s="175">
        <v>720</v>
      </c>
      <c r="F117" s="175">
        <v>0</v>
      </c>
      <c r="G117" s="176">
        <f>E117*F117</f>
        <v>0</v>
      </c>
      <c r="O117" s="170">
        <v>2</v>
      </c>
      <c r="AA117" s="146">
        <v>1</v>
      </c>
      <c r="AB117" s="146">
        <v>9</v>
      </c>
      <c r="AC117" s="146">
        <v>9</v>
      </c>
      <c r="AZ117" s="146">
        <v>4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1</v>
      </c>
      <c r="CB117" s="177">
        <v>9</v>
      </c>
      <c r="CZ117" s="146">
        <v>6.0000000000000002E-5</v>
      </c>
    </row>
    <row r="118" spans="1:104" x14ac:dyDescent="0.2">
      <c r="A118" s="178"/>
      <c r="B118" s="179"/>
      <c r="C118" s="225" t="s">
        <v>221</v>
      </c>
      <c r="D118" s="226"/>
      <c r="E118" s="226"/>
      <c r="F118" s="226"/>
      <c r="G118" s="227"/>
      <c r="L118" s="180" t="s">
        <v>221</v>
      </c>
      <c r="O118" s="170">
        <v>3</v>
      </c>
    </row>
    <row r="119" spans="1:104" x14ac:dyDescent="0.2">
      <c r="A119" s="171">
        <v>36</v>
      </c>
      <c r="B119" s="172" t="s">
        <v>222</v>
      </c>
      <c r="C119" s="173" t="s">
        <v>223</v>
      </c>
      <c r="D119" s="174" t="s">
        <v>86</v>
      </c>
      <c r="E119" s="175">
        <v>690</v>
      </c>
      <c r="F119" s="175">
        <v>0</v>
      </c>
      <c r="G119" s="176">
        <f>E119*F119</f>
        <v>0</v>
      </c>
      <c r="O119" s="170">
        <v>2</v>
      </c>
      <c r="AA119" s="146">
        <v>1</v>
      </c>
      <c r="AB119" s="146">
        <v>9</v>
      </c>
      <c r="AC119" s="146">
        <v>9</v>
      </c>
      <c r="AZ119" s="146">
        <v>4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</v>
      </c>
      <c r="CB119" s="177">
        <v>9</v>
      </c>
      <c r="CZ119" s="146">
        <v>0</v>
      </c>
    </row>
    <row r="120" spans="1:104" x14ac:dyDescent="0.2">
      <c r="A120" s="178"/>
      <c r="B120" s="179"/>
      <c r="C120" s="225" t="s">
        <v>224</v>
      </c>
      <c r="D120" s="226"/>
      <c r="E120" s="226"/>
      <c r="F120" s="226"/>
      <c r="G120" s="227"/>
      <c r="L120" s="180" t="s">
        <v>224</v>
      </c>
      <c r="O120" s="170">
        <v>3</v>
      </c>
    </row>
    <row r="121" spans="1:104" x14ac:dyDescent="0.2">
      <c r="A121" s="171">
        <v>37</v>
      </c>
      <c r="B121" s="172" t="s">
        <v>225</v>
      </c>
      <c r="C121" s="173" t="s">
        <v>226</v>
      </c>
      <c r="D121" s="174" t="s">
        <v>94</v>
      </c>
      <c r="E121" s="175">
        <v>35</v>
      </c>
      <c r="F121" s="175">
        <v>0</v>
      </c>
      <c r="G121" s="176">
        <f>E121*F121</f>
        <v>0</v>
      </c>
      <c r="O121" s="170">
        <v>2</v>
      </c>
      <c r="AA121" s="146">
        <v>1</v>
      </c>
      <c r="AB121" s="146">
        <v>9</v>
      </c>
      <c r="AC121" s="146">
        <v>9</v>
      </c>
      <c r="AZ121" s="146">
        <v>4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9</v>
      </c>
      <c r="CZ121" s="146">
        <v>0</v>
      </c>
    </row>
    <row r="122" spans="1:104" x14ac:dyDescent="0.2">
      <c r="A122" s="178"/>
      <c r="B122" s="179"/>
      <c r="C122" s="225" t="s">
        <v>227</v>
      </c>
      <c r="D122" s="226"/>
      <c r="E122" s="226"/>
      <c r="F122" s="226"/>
      <c r="G122" s="227"/>
      <c r="L122" s="180" t="s">
        <v>227</v>
      </c>
      <c r="O122" s="170">
        <v>3</v>
      </c>
    </row>
    <row r="123" spans="1:104" x14ac:dyDescent="0.2">
      <c r="A123" s="171">
        <v>38</v>
      </c>
      <c r="B123" s="172" t="s">
        <v>228</v>
      </c>
      <c r="C123" s="173" t="s">
        <v>229</v>
      </c>
      <c r="D123" s="174" t="s">
        <v>94</v>
      </c>
      <c r="E123" s="175">
        <v>35</v>
      </c>
      <c r="F123" s="175">
        <v>0</v>
      </c>
      <c r="G123" s="176">
        <f>E123*F123</f>
        <v>0</v>
      </c>
      <c r="O123" s="170">
        <v>2</v>
      </c>
      <c r="AA123" s="146">
        <v>1</v>
      </c>
      <c r="AB123" s="146">
        <v>9</v>
      </c>
      <c r="AC123" s="146">
        <v>9</v>
      </c>
      <c r="AZ123" s="146">
        <v>4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9</v>
      </c>
      <c r="CZ123" s="146">
        <v>0</v>
      </c>
    </row>
    <row r="124" spans="1:104" x14ac:dyDescent="0.2">
      <c r="A124" s="185"/>
      <c r="B124" s="186" t="s">
        <v>73</v>
      </c>
      <c r="C124" s="187" t="str">
        <f>CONCATENATE(B106," ",C106)</f>
        <v>M46 Zemní práce při montážích</v>
      </c>
      <c r="D124" s="188"/>
      <c r="E124" s="189"/>
      <c r="F124" s="190"/>
      <c r="G124" s="191">
        <f>SUM(G106:G123)</f>
        <v>0</v>
      </c>
      <c r="O124" s="170">
        <v>4</v>
      </c>
      <c r="BA124" s="192">
        <f>SUM(BA106:BA123)</f>
        <v>0</v>
      </c>
      <c r="BB124" s="192">
        <f>SUM(BB106:BB123)</f>
        <v>0</v>
      </c>
      <c r="BC124" s="192">
        <f>SUM(BC106:BC123)</f>
        <v>0</v>
      </c>
      <c r="BD124" s="192">
        <f>SUM(BD106:BD123)</f>
        <v>0</v>
      </c>
      <c r="BE124" s="192">
        <f>SUM(BE106:BE123)</f>
        <v>0</v>
      </c>
    </row>
    <row r="125" spans="1:104" x14ac:dyDescent="0.2">
      <c r="E125" s="146"/>
    </row>
    <row r="126" spans="1:104" x14ac:dyDescent="0.2">
      <c r="E126" s="146"/>
    </row>
    <row r="127" spans="1:104" x14ac:dyDescent="0.2">
      <c r="E127" s="146"/>
    </row>
    <row r="128" spans="1:104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A148" s="193"/>
      <c r="B148" s="193"/>
      <c r="C148" s="193"/>
      <c r="D148" s="193"/>
      <c r="E148" s="193"/>
      <c r="F148" s="193"/>
      <c r="G148" s="193"/>
    </row>
    <row r="149" spans="1:7" x14ac:dyDescent="0.2">
      <c r="A149" s="193"/>
      <c r="B149" s="193"/>
      <c r="C149" s="193"/>
      <c r="D149" s="193"/>
      <c r="E149" s="193"/>
      <c r="F149" s="193"/>
      <c r="G149" s="193"/>
    </row>
    <row r="150" spans="1:7" x14ac:dyDescent="0.2">
      <c r="A150" s="193"/>
      <c r="B150" s="193"/>
      <c r="C150" s="193"/>
      <c r="D150" s="193"/>
      <c r="E150" s="193"/>
      <c r="F150" s="193"/>
      <c r="G150" s="193"/>
    </row>
    <row r="151" spans="1:7" x14ac:dyDescent="0.2">
      <c r="A151" s="193"/>
      <c r="B151" s="193"/>
      <c r="C151" s="193"/>
      <c r="D151" s="193"/>
      <c r="E151" s="193"/>
      <c r="F151" s="193"/>
      <c r="G151" s="193"/>
    </row>
    <row r="152" spans="1:7" x14ac:dyDescent="0.2">
      <c r="E152" s="146"/>
    </row>
    <row r="153" spans="1:7" x14ac:dyDescent="0.2">
      <c r="E153" s="146"/>
    </row>
    <row r="154" spans="1:7" x14ac:dyDescent="0.2">
      <c r="E154" s="146"/>
    </row>
    <row r="155" spans="1:7" x14ac:dyDescent="0.2">
      <c r="E155" s="146"/>
    </row>
    <row r="156" spans="1:7" x14ac:dyDescent="0.2">
      <c r="E156" s="146"/>
    </row>
    <row r="157" spans="1:7" x14ac:dyDescent="0.2">
      <c r="E157" s="146"/>
    </row>
    <row r="158" spans="1:7" x14ac:dyDescent="0.2">
      <c r="E158" s="146"/>
    </row>
    <row r="159" spans="1:7" x14ac:dyDescent="0.2">
      <c r="E159" s="146"/>
    </row>
    <row r="160" spans="1:7" x14ac:dyDescent="0.2">
      <c r="E160" s="146"/>
    </row>
    <row r="161" spans="5:5" x14ac:dyDescent="0.2">
      <c r="E161" s="146"/>
    </row>
    <row r="162" spans="5:5" x14ac:dyDescent="0.2">
      <c r="E162" s="146"/>
    </row>
    <row r="163" spans="5:5" x14ac:dyDescent="0.2">
      <c r="E163" s="146"/>
    </row>
    <row r="164" spans="5:5" x14ac:dyDescent="0.2">
      <c r="E164" s="146"/>
    </row>
    <row r="165" spans="5:5" x14ac:dyDescent="0.2">
      <c r="E165" s="146"/>
    </row>
    <row r="166" spans="5:5" x14ac:dyDescent="0.2">
      <c r="E166" s="146"/>
    </row>
    <row r="167" spans="5:5" x14ac:dyDescent="0.2">
      <c r="E167" s="146"/>
    </row>
    <row r="168" spans="5:5" x14ac:dyDescent="0.2">
      <c r="E168" s="146"/>
    </row>
    <row r="169" spans="5:5" x14ac:dyDescent="0.2">
      <c r="E169" s="146"/>
    </row>
    <row r="170" spans="5:5" x14ac:dyDescent="0.2">
      <c r="E170" s="146"/>
    </row>
    <row r="171" spans="5:5" x14ac:dyDescent="0.2">
      <c r="E171" s="146"/>
    </row>
    <row r="172" spans="5:5" x14ac:dyDescent="0.2">
      <c r="E172" s="146"/>
    </row>
    <row r="173" spans="5:5" x14ac:dyDescent="0.2">
      <c r="E173" s="146"/>
    </row>
    <row r="174" spans="5:5" x14ac:dyDescent="0.2">
      <c r="E174" s="146"/>
    </row>
    <row r="175" spans="5:5" x14ac:dyDescent="0.2">
      <c r="E175" s="146"/>
    </row>
    <row r="176" spans="5:5" x14ac:dyDescent="0.2">
      <c r="E176" s="146"/>
    </row>
    <row r="177" spans="1:7" x14ac:dyDescent="0.2">
      <c r="E177" s="146"/>
    </row>
    <row r="178" spans="1:7" x14ac:dyDescent="0.2">
      <c r="E178" s="146"/>
    </row>
    <row r="179" spans="1:7" x14ac:dyDescent="0.2">
      <c r="E179" s="146"/>
    </row>
    <row r="180" spans="1:7" x14ac:dyDescent="0.2">
      <c r="E180" s="146"/>
    </row>
    <row r="181" spans="1:7" x14ac:dyDescent="0.2">
      <c r="E181" s="146"/>
    </row>
    <row r="182" spans="1:7" x14ac:dyDescent="0.2">
      <c r="E182" s="146"/>
    </row>
    <row r="183" spans="1:7" x14ac:dyDescent="0.2">
      <c r="A183" s="194"/>
      <c r="B183" s="194"/>
    </row>
    <row r="184" spans="1:7" x14ac:dyDescent="0.2">
      <c r="A184" s="193"/>
      <c r="B184" s="193"/>
      <c r="C184" s="196"/>
      <c r="D184" s="196"/>
      <c r="E184" s="197"/>
      <c r="F184" s="196"/>
      <c r="G184" s="198"/>
    </row>
    <row r="185" spans="1:7" x14ac:dyDescent="0.2">
      <c r="A185" s="199"/>
      <c r="B185" s="199"/>
      <c r="C185" s="193"/>
      <c r="D185" s="193"/>
      <c r="E185" s="200"/>
      <c r="F185" s="193"/>
      <c r="G185" s="193"/>
    </row>
    <row r="186" spans="1:7" x14ac:dyDescent="0.2">
      <c r="A186" s="193"/>
      <c r="B186" s="193"/>
      <c r="C186" s="193"/>
      <c r="D186" s="193"/>
      <c r="E186" s="200"/>
      <c r="F186" s="193"/>
      <c r="G186" s="193"/>
    </row>
    <row r="187" spans="1:7" x14ac:dyDescent="0.2">
      <c r="A187" s="193"/>
      <c r="B187" s="193"/>
      <c r="C187" s="193"/>
      <c r="D187" s="193"/>
      <c r="E187" s="200"/>
      <c r="F187" s="193"/>
      <c r="G187" s="193"/>
    </row>
    <row r="188" spans="1:7" x14ac:dyDescent="0.2">
      <c r="A188" s="193"/>
      <c r="B188" s="193"/>
      <c r="C188" s="193"/>
      <c r="D188" s="193"/>
      <c r="E188" s="200"/>
      <c r="F188" s="193"/>
      <c r="G188" s="193"/>
    </row>
    <row r="189" spans="1:7" x14ac:dyDescent="0.2">
      <c r="A189" s="193"/>
      <c r="B189" s="193"/>
      <c r="C189" s="193"/>
      <c r="D189" s="193"/>
      <c r="E189" s="200"/>
      <c r="F189" s="193"/>
      <c r="G189" s="193"/>
    </row>
    <row r="190" spans="1:7" x14ac:dyDescent="0.2">
      <c r="A190" s="193"/>
      <c r="B190" s="193"/>
      <c r="C190" s="193"/>
      <c r="D190" s="193"/>
      <c r="E190" s="200"/>
      <c r="F190" s="193"/>
      <c r="G190" s="193"/>
    </row>
    <row r="191" spans="1:7" x14ac:dyDescent="0.2">
      <c r="A191" s="193"/>
      <c r="B191" s="193"/>
      <c r="C191" s="193"/>
      <c r="D191" s="193"/>
      <c r="E191" s="200"/>
      <c r="F191" s="193"/>
      <c r="G191" s="193"/>
    </row>
    <row r="192" spans="1:7" x14ac:dyDescent="0.2">
      <c r="A192" s="193"/>
      <c r="B192" s="193"/>
      <c r="C192" s="193"/>
      <c r="D192" s="193"/>
      <c r="E192" s="200"/>
      <c r="F192" s="193"/>
      <c r="G192" s="193"/>
    </row>
    <row r="193" spans="1:7" x14ac:dyDescent="0.2">
      <c r="A193" s="193"/>
      <c r="B193" s="193"/>
      <c r="C193" s="193"/>
      <c r="D193" s="193"/>
      <c r="E193" s="200"/>
      <c r="F193" s="193"/>
      <c r="G193" s="193"/>
    </row>
    <row r="194" spans="1:7" x14ac:dyDescent="0.2">
      <c r="A194" s="193"/>
      <c r="B194" s="193"/>
      <c r="C194" s="193"/>
      <c r="D194" s="193"/>
      <c r="E194" s="200"/>
      <c r="F194" s="193"/>
      <c r="G194" s="193"/>
    </row>
    <row r="195" spans="1:7" x14ac:dyDescent="0.2">
      <c r="A195" s="193"/>
      <c r="B195" s="193"/>
      <c r="C195" s="193"/>
      <c r="D195" s="193"/>
      <c r="E195" s="200"/>
      <c r="F195" s="193"/>
      <c r="G195" s="193"/>
    </row>
    <row r="196" spans="1:7" x14ac:dyDescent="0.2">
      <c r="A196" s="193"/>
      <c r="B196" s="193"/>
      <c r="C196" s="193"/>
      <c r="D196" s="193"/>
      <c r="E196" s="200"/>
      <c r="F196" s="193"/>
      <c r="G196" s="193"/>
    </row>
    <row r="197" spans="1:7" x14ac:dyDescent="0.2">
      <c r="A197" s="193"/>
      <c r="B197" s="193"/>
      <c r="C197" s="193"/>
      <c r="D197" s="193"/>
      <c r="E197" s="200"/>
      <c r="F197" s="193"/>
      <c r="G197" s="193"/>
    </row>
  </sheetData>
  <mergeCells count="80">
    <mergeCell ref="C10:D10"/>
    <mergeCell ref="C11:D11"/>
    <mergeCell ref="C12:D12"/>
    <mergeCell ref="A1:G1"/>
    <mergeCell ref="A3:B3"/>
    <mergeCell ref="A4:B4"/>
    <mergeCell ref="E4:G4"/>
    <mergeCell ref="C9:G9"/>
    <mergeCell ref="C28:D28"/>
    <mergeCell ref="C13:D13"/>
    <mergeCell ref="C15:G15"/>
    <mergeCell ref="C17:G17"/>
    <mergeCell ref="C18:D18"/>
    <mergeCell ref="C19:D19"/>
    <mergeCell ref="C20:D20"/>
    <mergeCell ref="C22:G22"/>
    <mergeCell ref="C23:D23"/>
    <mergeCell ref="C24:D24"/>
    <mergeCell ref="C26:G26"/>
    <mergeCell ref="C27:D27"/>
    <mergeCell ref="C47:G47"/>
    <mergeCell ref="C29:D29"/>
    <mergeCell ref="C30:D30"/>
    <mergeCell ref="C32:G32"/>
    <mergeCell ref="C33:D33"/>
    <mergeCell ref="C34:D34"/>
    <mergeCell ref="C35:D35"/>
    <mergeCell ref="C37:G37"/>
    <mergeCell ref="C39:G39"/>
    <mergeCell ref="C41:G41"/>
    <mergeCell ref="C43:G43"/>
    <mergeCell ref="C45:G45"/>
    <mergeCell ref="C63:G63"/>
    <mergeCell ref="C49:G49"/>
    <mergeCell ref="C50:G50"/>
    <mergeCell ref="C51:G51"/>
    <mergeCell ref="C53:G53"/>
    <mergeCell ref="C54:G54"/>
    <mergeCell ref="C55:G55"/>
    <mergeCell ref="C57:G57"/>
    <mergeCell ref="C58:G58"/>
    <mergeCell ref="C59:G59"/>
    <mergeCell ref="C60:G60"/>
    <mergeCell ref="C62:G62"/>
    <mergeCell ref="C79:G79"/>
    <mergeCell ref="C64:G64"/>
    <mergeCell ref="C66:G66"/>
    <mergeCell ref="C67:G67"/>
    <mergeCell ref="C68:G68"/>
    <mergeCell ref="C70:G70"/>
    <mergeCell ref="C71:D71"/>
    <mergeCell ref="C72:D72"/>
    <mergeCell ref="C73:D73"/>
    <mergeCell ref="C74:D74"/>
    <mergeCell ref="C75:D75"/>
    <mergeCell ref="C77:G77"/>
    <mergeCell ref="C96:G96"/>
    <mergeCell ref="C80:G80"/>
    <mergeCell ref="C82:D82"/>
    <mergeCell ref="C83:D83"/>
    <mergeCell ref="C84:D84"/>
    <mergeCell ref="C86:G86"/>
    <mergeCell ref="C87:D87"/>
    <mergeCell ref="C88:D88"/>
    <mergeCell ref="C89:D89"/>
    <mergeCell ref="C90:D90"/>
    <mergeCell ref="C92:G92"/>
    <mergeCell ref="C94:G94"/>
    <mergeCell ref="C116:G116"/>
    <mergeCell ref="C118:G118"/>
    <mergeCell ref="C120:G120"/>
    <mergeCell ref="C122:G122"/>
    <mergeCell ref="C98:G98"/>
    <mergeCell ref="C100:G100"/>
    <mergeCell ref="C102:G102"/>
    <mergeCell ref="C104:G104"/>
    <mergeCell ref="C108:G108"/>
    <mergeCell ref="C110:G110"/>
    <mergeCell ref="C112:G112"/>
    <mergeCell ref="C114:G1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Petr Mynar</cp:lastModifiedBy>
  <dcterms:created xsi:type="dcterms:W3CDTF">2020-04-02T16:51:48Z</dcterms:created>
  <dcterms:modified xsi:type="dcterms:W3CDTF">2020-10-07T14:25:05Z</dcterms:modified>
</cp:coreProperties>
</file>